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3995" windowHeight="7680" activeTab="0"/>
  </bookViews>
  <sheets>
    <sheet name="Natnl commodity summary" sheetId="1" r:id="rId1"/>
    <sheet name="Selected mineral breakdown" sheetId="2" r:id="rId2"/>
    <sheet name="Industrial prod by commodity" sheetId="3" r:id="rId3"/>
    <sheet name="Industrial prod by region" sheetId="4" r:id="rId4"/>
  </sheets>
  <definedNames/>
  <calcPr fullCalcOnLoad="1"/>
</workbook>
</file>

<file path=xl/sharedStrings.xml><?xml version="1.0" encoding="utf-8"?>
<sst xmlns="http://schemas.openxmlformats.org/spreadsheetml/2006/main" count="411" uniqueCount="72">
  <si>
    <t>NZ NATIONAL SUMMARY FOR ALL COMMODITIES</t>
  </si>
  <si>
    <t>COMMODITY</t>
  </si>
  <si>
    <t>Quantity</t>
  </si>
  <si>
    <t>Value</t>
  </si>
  <si>
    <t>(tonnes)</t>
  </si>
  <si>
    <t>($NZ)</t>
  </si>
  <si>
    <t>Metals</t>
  </si>
  <si>
    <t>Gold</t>
  </si>
  <si>
    <t>Silver</t>
  </si>
  <si>
    <t>Magnetite (Ironsand)</t>
  </si>
  <si>
    <t>Total</t>
  </si>
  <si>
    <t>Non Metals</t>
  </si>
  <si>
    <t>Amorphous silica</t>
  </si>
  <si>
    <t>Bentonite</t>
  </si>
  <si>
    <t>Building and dimension stone</t>
  </si>
  <si>
    <t>Clay for brick, tiles etc</t>
  </si>
  <si>
    <t>Clay for pottery and ceramics</t>
  </si>
  <si>
    <t>Decorative pebbles including scoria</t>
  </si>
  <si>
    <t>Diatomite</t>
  </si>
  <si>
    <t>Dolomite for agriculture</t>
  </si>
  <si>
    <t>Dolomite for industry</t>
  </si>
  <si>
    <t>Limestone and marl for cement</t>
  </si>
  <si>
    <t>Limestone for agriculture</t>
  </si>
  <si>
    <t>Limestone for industry</t>
  </si>
  <si>
    <t>Perlite</t>
  </si>
  <si>
    <t>Pounamu</t>
  </si>
  <si>
    <t>Pumice</t>
  </si>
  <si>
    <t>Recycled Material</t>
  </si>
  <si>
    <t>Rock for reclamation &amp; protection</t>
  </si>
  <si>
    <t>Rock, sand and gravel for building</t>
  </si>
  <si>
    <t>Rock, sand and gravel for roading</t>
  </si>
  <si>
    <t>Rock, sand, gravel &amp; clay for fill</t>
  </si>
  <si>
    <t>Sand for industry</t>
  </si>
  <si>
    <t>Serpentine</t>
  </si>
  <si>
    <t>Silica Sand</t>
  </si>
  <si>
    <t>Zeolite</t>
  </si>
  <si>
    <t>Coal</t>
  </si>
  <si>
    <r>
      <t xml:space="preserve">Peat </t>
    </r>
    <r>
      <rPr>
        <i/>
        <sz val="10"/>
        <color indexed="8"/>
        <rFont val="Arial"/>
        <family val="2"/>
      </rPr>
      <t>(m</t>
    </r>
    <r>
      <rPr>
        <i/>
        <vertAlign val="superscript"/>
        <sz val="10"/>
        <color indexed="8"/>
        <rFont val="Arial"/>
        <family val="2"/>
      </rPr>
      <t>3</t>
    </r>
    <r>
      <rPr>
        <i/>
        <sz val="10"/>
        <color indexed="8"/>
        <rFont val="Arial"/>
        <family val="2"/>
      </rPr>
      <t>)</t>
    </r>
  </si>
  <si>
    <t>GRAND TOTAL</t>
  </si>
  <si>
    <t>NZ INDUSTRIAL MINERAL PRODUCTION BY  COMMODITY</t>
  </si>
  <si>
    <t>MINERAL COMMODITY</t>
  </si>
  <si>
    <t>REGION</t>
  </si>
  <si>
    <t>Gisborne</t>
  </si>
  <si>
    <t>Hawkes Bay</t>
  </si>
  <si>
    <t>Canterbury</t>
  </si>
  <si>
    <t>withheld</t>
  </si>
  <si>
    <t>Northland</t>
  </si>
  <si>
    <t>Auckland</t>
  </si>
  <si>
    <t>Waikato</t>
  </si>
  <si>
    <t>Bay of Plenty</t>
  </si>
  <si>
    <t>Nelson/Tasman</t>
  </si>
  <si>
    <t>Otago</t>
  </si>
  <si>
    <t>Wellington</t>
  </si>
  <si>
    <t>Southland</t>
  </si>
  <si>
    <t>West Coast</t>
  </si>
  <si>
    <t>Manawatu/Wanganui</t>
  </si>
  <si>
    <t>Marlborough</t>
  </si>
  <si>
    <t>Taranaki</t>
  </si>
  <si>
    <t>Chatham Islands</t>
  </si>
  <si>
    <t>TOTAL</t>
  </si>
  <si>
    <t>NZ INDUSTRIAL MINERAL PRODUCTION BY REGION</t>
  </si>
  <si>
    <t xml:space="preserve">Amorphous Silica </t>
  </si>
  <si>
    <t>METAL</t>
  </si>
  <si>
    <t>Martha Hill</t>
  </si>
  <si>
    <t>Macraes</t>
  </si>
  <si>
    <t>Placer Westland</t>
  </si>
  <si>
    <t>Placer Otago/Southland</t>
  </si>
  <si>
    <t>Ironsand</t>
  </si>
  <si>
    <t>Waikato North Head</t>
  </si>
  <si>
    <t>Taharoa</t>
  </si>
  <si>
    <t>NEW ZEALAND METAL PRODUCTION 2001</t>
  </si>
  <si>
    <t>MINES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</si>
</sst>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#,##0.000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_-&quot;$&quot;* #,##0.0_-;\-&quot;$&quot;* #,##0.0_-;_-&quot;$&quot;* &quot;-&quot;??_-;_-@_-"/>
    <numFmt numFmtId="170" formatCode="_-&quot;$&quot;* #,##0_-;\-&quot;$&quot;* #,##0_-;_-&quot;$&quot;* &quot;-&quot;??_-;_-@_-"/>
    <numFmt numFmtId="171" formatCode="_-&quot;$&quot;* #,##0.000_-;\-&quot;$&quot;* #,##0.000_-;_-&quot;$&quot;* &quot;-&quot;??_-;_-@_-"/>
  </numFmts>
  <fonts count="52">
    <font>
      <sz val="10"/>
      <name val="Arial"/>
      <family val="0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vertAlign val="superscript"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Arial"/>
      <family val="0"/>
    </font>
    <font>
      <sz val="9"/>
      <color indexed="9"/>
      <name val="Arial"/>
      <family val="2"/>
    </font>
    <font>
      <i/>
      <sz val="10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3" fontId="2" fillId="33" borderId="12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1" fontId="4" fillId="33" borderId="0" xfId="0" applyNumberFormat="1" applyFont="1" applyFill="1" applyBorder="1" applyAlignment="1">
      <alignment horizontal="right"/>
    </xf>
    <xf numFmtId="1" fontId="4" fillId="33" borderId="14" xfId="0" applyNumberFormat="1" applyFont="1" applyFill="1" applyBorder="1" applyAlignment="1">
      <alignment horizontal="right"/>
    </xf>
    <xf numFmtId="0" fontId="4" fillId="33" borderId="13" xfId="0" applyFont="1" applyFill="1" applyBorder="1" applyAlignment="1">
      <alignment/>
    </xf>
    <xf numFmtId="3" fontId="5" fillId="34" borderId="0" xfId="0" applyNumberFormat="1" applyFont="1" applyFill="1" applyBorder="1" applyAlignment="1">
      <alignment horizontal="right"/>
    </xf>
    <xf numFmtId="3" fontId="5" fillId="34" borderId="14" xfId="0" applyNumberFormat="1" applyFont="1" applyFill="1" applyBorder="1" applyAlignment="1">
      <alignment horizontal="right"/>
    </xf>
    <xf numFmtId="0" fontId="3" fillId="33" borderId="15" xfId="0" applyFont="1" applyFill="1" applyBorder="1" applyAlignment="1">
      <alignment/>
    </xf>
    <xf numFmtId="3" fontId="3" fillId="33" borderId="16" xfId="0" applyNumberFormat="1" applyFont="1" applyFill="1" applyBorder="1" applyAlignment="1">
      <alignment horizontal="right"/>
    </xf>
    <xf numFmtId="3" fontId="3" fillId="33" borderId="17" xfId="0" applyNumberFormat="1" applyFont="1" applyFill="1" applyBorder="1" applyAlignment="1">
      <alignment horizontal="right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8" fillId="35" borderId="18" xfId="0" applyFont="1" applyFill="1" applyBorder="1" applyAlignment="1">
      <alignment/>
    </xf>
    <xf numFmtId="3" fontId="7" fillId="0" borderId="0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8" fillId="0" borderId="0" xfId="0" applyFont="1" applyBorder="1" applyAlignment="1">
      <alignment/>
    </xf>
    <xf numFmtId="3" fontId="9" fillId="0" borderId="0" xfId="0" applyNumberFormat="1" applyFont="1" applyAlignment="1">
      <alignment/>
    </xf>
    <xf numFmtId="0" fontId="8" fillId="36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1" fillId="35" borderId="18" xfId="0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0" fontId="3" fillId="33" borderId="11" xfId="0" applyFont="1" applyFill="1" applyBorder="1" applyAlignment="1">
      <alignment/>
    </xf>
    <xf numFmtId="3" fontId="13" fillId="33" borderId="11" xfId="0" applyNumberFormat="1" applyFont="1" applyFill="1" applyBorder="1" applyAlignment="1">
      <alignment/>
    </xf>
    <xf numFmtId="3" fontId="13" fillId="33" borderId="12" xfId="0" applyNumberFormat="1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4" borderId="13" xfId="0" applyFont="1" applyFill="1" applyBorder="1" applyAlignment="1">
      <alignment horizontal="left"/>
    </xf>
    <xf numFmtId="0" fontId="4" fillId="34" borderId="0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left"/>
    </xf>
    <xf numFmtId="0" fontId="3" fillId="34" borderId="16" xfId="0" applyFont="1" applyFill="1" applyBorder="1" applyAlignment="1">
      <alignment horizontal="left"/>
    </xf>
    <xf numFmtId="3" fontId="14" fillId="34" borderId="16" xfId="0" applyNumberFormat="1" applyFont="1" applyFill="1" applyBorder="1" applyAlignment="1">
      <alignment horizontal="right"/>
    </xf>
    <xf numFmtId="3" fontId="14" fillId="34" borderId="17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3" fontId="15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3" fontId="17" fillId="0" borderId="0" xfId="0" applyNumberFormat="1" applyFont="1" applyAlignment="1">
      <alignment/>
    </xf>
    <xf numFmtId="3" fontId="16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1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3" fillId="34" borderId="15" xfId="0" applyFont="1" applyFill="1" applyBorder="1" applyAlignment="1">
      <alignment horizontal="left"/>
    </xf>
    <xf numFmtId="3" fontId="0" fillId="0" borderId="0" xfId="0" applyNumberFormat="1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0" fontId="3" fillId="33" borderId="16" xfId="0" applyFont="1" applyFill="1" applyBorder="1" applyAlignment="1">
      <alignment horizontal="right"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9" fillId="35" borderId="18" xfId="0" applyFont="1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35" borderId="0" xfId="0" applyFont="1" applyFill="1" applyAlignment="1">
      <alignment/>
    </xf>
    <xf numFmtId="2" fontId="9" fillId="35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3" fontId="9" fillId="35" borderId="0" xfId="0" applyNumberFormat="1" applyFont="1" applyFill="1" applyAlignment="1">
      <alignment/>
    </xf>
    <xf numFmtId="168" fontId="0" fillId="0" borderId="0" xfId="42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17" fillId="0" borderId="0" xfId="44" applyFont="1" applyAlignment="1">
      <alignment/>
    </xf>
    <xf numFmtId="44" fontId="17" fillId="0" borderId="0" xfId="44" applyFont="1" applyFill="1" applyAlignment="1">
      <alignment/>
    </xf>
    <xf numFmtId="44" fontId="0" fillId="0" borderId="0" xfId="44" applyFont="1" applyFill="1" applyAlignment="1">
      <alignment/>
    </xf>
    <xf numFmtId="44" fontId="9" fillId="0" borderId="0" xfId="44" applyFont="1" applyAlignment="1">
      <alignment/>
    </xf>
    <xf numFmtId="170" fontId="9" fillId="0" borderId="0" xfId="44" applyNumberFormat="1" applyFont="1" applyAlignment="1">
      <alignment/>
    </xf>
    <xf numFmtId="170" fontId="9" fillId="0" borderId="0" xfId="44" applyNumberFormat="1" applyFont="1" applyAlignment="1">
      <alignment horizontal="left"/>
    </xf>
    <xf numFmtId="170" fontId="9" fillId="0" borderId="0" xfId="0" applyNumberFormat="1" applyFont="1" applyAlignment="1">
      <alignment/>
    </xf>
    <xf numFmtId="170" fontId="13" fillId="33" borderId="12" xfId="44" applyNumberFormat="1" applyFont="1" applyFill="1" applyBorder="1" applyAlignment="1">
      <alignment horizontal="left"/>
    </xf>
    <xf numFmtId="170" fontId="4" fillId="33" borderId="14" xfId="44" applyNumberFormat="1" applyFont="1" applyFill="1" applyBorder="1" applyAlignment="1">
      <alignment horizontal="left"/>
    </xf>
    <xf numFmtId="170" fontId="5" fillId="34" borderId="14" xfId="44" applyNumberFormat="1" applyFont="1" applyFill="1" applyBorder="1" applyAlignment="1">
      <alignment horizontal="left"/>
    </xf>
    <xf numFmtId="170" fontId="14" fillId="34" borderId="17" xfId="44" applyNumberFormat="1" applyFont="1" applyFill="1" applyBorder="1" applyAlignment="1">
      <alignment horizontal="left"/>
    </xf>
    <xf numFmtId="170" fontId="0" fillId="0" borderId="0" xfId="44" applyNumberFormat="1" applyFont="1" applyAlignment="1">
      <alignment horizontal="left"/>
    </xf>
    <xf numFmtId="170" fontId="17" fillId="0" borderId="0" xfId="44" applyNumberFormat="1" applyFont="1" applyAlignment="1">
      <alignment horizontal="left"/>
    </xf>
    <xf numFmtId="170" fontId="16" fillId="0" borderId="0" xfId="44" applyNumberFormat="1" applyFont="1" applyBorder="1" applyAlignment="1">
      <alignment horizontal="left"/>
    </xf>
    <xf numFmtId="170" fontId="15" fillId="0" borderId="0" xfId="44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26">
      <selection activeCell="D36" sqref="D36"/>
    </sheetView>
  </sheetViews>
  <sheetFormatPr defaultColWidth="9.140625" defaultRowHeight="12.75"/>
  <cols>
    <col min="1" max="1" width="57.57421875" style="0" customWidth="1"/>
    <col min="2" max="2" width="11.28125" style="0" bestFit="1" customWidth="1"/>
    <col min="3" max="3" width="17.8515625" style="0" bestFit="1" customWidth="1"/>
    <col min="4" max="4" width="13.57421875" style="0" bestFit="1" customWidth="1"/>
  </cols>
  <sheetData>
    <row r="1" spans="1:3" ht="20.25">
      <c r="A1" s="1" t="s">
        <v>0</v>
      </c>
      <c r="B1" s="2"/>
      <c r="C1" s="3"/>
    </row>
    <row r="2" spans="1:3" ht="15.75">
      <c r="A2" s="4"/>
      <c r="B2" s="5">
        <v>2001</v>
      </c>
      <c r="C2" s="6">
        <v>2001</v>
      </c>
    </row>
    <row r="3" spans="1:3" ht="15.75">
      <c r="A3" s="7" t="s">
        <v>1</v>
      </c>
      <c r="B3" s="8" t="s">
        <v>2</v>
      </c>
      <c r="C3" s="9" t="s">
        <v>3</v>
      </c>
    </row>
    <row r="4" spans="1:3" ht="13.5" thickBot="1">
      <c r="A4" s="10"/>
      <c r="B4" s="11" t="s">
        <v>4</v>
      </c>
      <c r="C4" s="12" t="s">
        <v>5</v>
      </c>
    </row>
    <row r="5" spans="1:3" ht="16.5" customHeight="1" thickBot="1">
      <c r="A5" s="13"/>
      <c r="B5" s="14"/>
      <c r="C5" s="14"/>
    </row>
    <row r="6" spans="1:3" ht="16.5" customHeight="1" thickBot="1">
      <c r="A6" s="15" t="s">
        <v>6</v>
      </c>
      <c r="B6" s="16"/>
      <c r="C6" s="16"/>
    </row>
    <row r="7" spans="1:3" ht="16.5" customHeight="1">
      <c r="A7" s="13" t="s">
        <v>7</v>
      </c>
      <c r="B7" s="17">
        <v>9.85</v>
      </c>
      <c r="C7" s="69">
        <v>206287000</v>
      </c>
    </row>
    <row r="8" spans="1:3" ht="16.5" customHeight="1">
      <c r="A8" s="13" t="s">
        <v>8</v>
      </c>
      <c r="B8" s="17">
        <v>27.12</v>
      </c>
      <c r="C8" s="69">
        <v>9155200</v>
      </c>
    </row>
    <row r="9" spans="1:3" ht="16.5" customHeight="1">
      <c r="A9" s="13" t="s">
        <v>9</v>
      </c>
      <c r="B9" s="18">
        <v>1636424</v>
      </c>
      <c r="C9" s="69">
        <v>27817600</v>
      </c>
    </row>
    <row r="10" spans="1:3" ht="16.5" customHeight="1">
      <c r="A10" s="19" t="s">
        <v>10</v>
      </c>
      <c r="B10" s="20">
        <f>SUM(B7:B9)</f>
        <v>1636460.97</v>
      </c>
      <c r="C10" s="69">
        <f>SUM(C7:C9)</f>
        <v>243259800</v>
      </c>
    </row>
    <row r="11" ht="16.5" customHeight="1" thickBot="1">
      <c r="A11" s="13"/>
    </row>
    <row r="12" ht="16.5" customHeight="1" thickBot="1">
      <c r="A12" s="21" t="s">
        <v>11</v>
      </c>
    </row>
    <row r="13" spans="1:3" ht="16.5" customHeight="1">
      <c r="A13" s="22" t="s">
        <v>12</v>
      </c>
      <c r="B13" s="18">
        <v>1350</v>
      </c>
      <c r="C13" s="18"/>
    </row>
    <row r="14" spans="1:3" ht="16.5" customHeight="1">
      <c r="A14" s="22" t="s">
        <v>13</v>
      </c>
      <c r="B14" s="18">
        <v>8300</v>
      </c>
      <c r="C14" s="18"/>
    </row>
    <row r="15" spans="1:3" ht="16.5" customHeight="1">
      <c r="A15" s="22" t="s">
        <v>14</v>
      </c>
      <c r="B15" s="18">
        <v>29720</v>
      </c>
      <c r="C15" s="18"/>
    </row>
    <row r="16" spans="1:3" ht="16.5" customHeight="1">
      <c r="A16" s="22" t="s">
        <v>15</v>
      </c>
      <c r="B16" s="18">
        <v>68365</v>
      </c>
      <c r="C16" s="18"/>
    </row>
    <row r="17" spans="1:3" ht="16.5" customHeight="1">
      <c r="A17" s="22" t="s">
        <v>16</v>
      </c>
      <c r="B17" s="18">
        <v>15620</v>
      </c>
      <c r="C17" s="18"/>
    </row>
    <row r="18" spans="1:3" ht="16.5" customHeight="1">
      <c r="A18" s="22" t="s">
        <v>17</v>
      </c>
      <c r="B18" s="18">
        <v>73000</v>
      </c>
      <c r="C18" s="18"/>
    </row>
    <row r="19" spans="1:3" ht="16.5" customHeight="1">
      <c r="A19" s="22" t="s">
        <v>18</v>
      </c>
      <c r="B19" s="18">
        <v>105</v>
      </c>
      <c r="C19" s="18"/>
    </row>
    <row r="20" spans="1:3" ht="16.5" customHeight="1">
      <c r="A20" s="22" t="s">
        <v>19</v>
      </c>
      <c r="B20" s="18">
        <v>25500</v>
      </c>
      <c r="C20" s="18"/>
    </row>
    <row r="21" spans="1:3" ht="16.5" customHeight="1">
      <c r="A21" s="22" t="s">
        <v>20</v>
      </c>
      <c r="B21" s="18">
        <v>9150</v>
      </c>
      <c r="C21" s="18"/>
    </row>
    <row r="22" spans="1:3" ht="16.5" customHeight="1">
      <c r="A22" s="22" t="s">
        <v>21</v>
      </c>
      <c r="B22" s="18">
        <v>1644350</v>
      </c>
      <c r="C22" s="18"/>
    </row>
    <row r="23" spans="1:3" ht="16.5" customHeight="1">
      <c r="A23" s="22" t="s">
        <v>22</v>
      </c>
      <c r="B23" s="18">
        <v>2480250</v>
      </c>
      <c r="C23" s="18"/>
    </row>
    <row r="24" spans="1:3" ht="16.5" customHeight="1">
      <c r="A24" s="22" t="s">
        <v>23</v>
      </c>
      <c r="B24" s="18">
        <v>621750</v>
      </c>
      <c r="C24" s="18"/>
    </row>
    <row r="25" spans="1:3" ht="16.5" customHeight="1">
      <c r="A25" s="22" t="s">
        <v>24</v>
      </c>
      <c r="B25" s="18">
        <v>3100</v>
      </c>
      <c r="C25" s="18"/>
    </row>
    <row r="26" spans="1:3" ht="16.5" customHeight="1">
      <c r="A26" s="22" t="s">
        <v>25</v>
      </c>
      <c r="B26" s="18">
        <v>365</v>
      </c>
      <c r="C26" s="18"/>
    </row>
    <row r="27" spans="1:3" ht="16.5" customHeight="1">
      <c r="A27" s="22" t="s">
        <v>26</v>
      </c>
      <c r="B27" s="18">
        <v>72500</v>
      </c>
      <c r="C27" s="18"/>
    </row>
    <row r="28" spans="1:3" ht="16.5" customHeight="1">
      <c r="A28" s="22" t="s">
        <v>27</v>
      </c>
      <c r="B28" s="18">
        <v>22700</v>
      </c>
      <c r="C28" s="18"/>
    </row>
    <row r="29" spans="1:3" ht="16.5" customHeight="1">
      <c r="A29" s="22" t="s">
        <v>28</v>
      </c>
      <c r="B29" s="18">
        <v>381150</v>
      </c>
      <c r="C29" s="18"/>
    </row>
    <row r="30" spans="1:3" ht="16.5" customHeight="1">
      <c r="A30" s="22" t="s">
        <v>29</v>
      </c>
      <c r="B30" s="18">
        <v>6814350</v>
      </c>
      <c r="C30" s="18"/>
    </row>
    <row r="31" spans="1:3" ht="16.5" customHeight="1">
      <c r="A31" s="22" t="s">
        <v>30</v>
      </c>
      <c r="B31" s="18">
        <v>19352950</v>
      </c>
      <c r="C31" s="18"/>
    </row>
    <row r="32" spans="1:3" ht="16.5" customHeight="1">
      <c r="A32" s="22" t="s">
        <v>31</v>
      </c>
      <c r="B32" s="18">
        <v>2833000</v>
      </c>
      <c r="C32" s="18"/>
    </row>
    <row r="33" spans="1:3" ht="16.5" customHeight="1">
      <c r="A33" s="22" t="s">
        <v>32</v>
      </c>
      <c r="B33" s="18">
        <v>1284750</v>
      </c>
      <c r="C33" s="18"/>
    </row>
    <row r="34" spans="1:3" ht="16.5" customHeight="1">
      <c r="A34" s="22" t="s">
        <v>33</v>
      </c>
      <c r="B34" s="18">
        <v>64300</v>
      </c>
      <c r="C34" s="18"/>
    </row>
    <row r="35" spans="1:3" ht="16.5" customHeight="1">
      <c r="A35" s="22" t="s">
        <v>34</v>
      </c>
      <c r="B35" s="18">
        <v>35950</v>
      </c>
      <c r="C35" s="18"/>
    </row>
    <row r="36" spans="1:3" ht="16.5" customHeight="1">
      <c r="A36" s="22" t="s">
        <v>35</v>
      </c>
      <c r="B36" s="18">
        <v>4200</v>
      </c>
      <c r="C36" s="18"/>
    </row>
    <row r="37" spans="1:4" ht="16.5" customHeight="1">
      <c r="A37" s="19" t="s">
        <v>10</v>
      </c>
      <c r="B37" s="20">
        <f>SUM(B13:B36)</f>
        <v>35846775</v>
      </c>
      <c r="C37" s="70">
        <v>358457500</v>
      </c>
      <c r="D37" s="18"/>
    </row>
    <row r="38" ht="16.5" customHeight="1" thickBot="1">
      <c r="A38" s="13"/>
    </row>
    <row r="39" ht="16.5" customHeight="1" thickBot="1">
      <c r="A39" s="15" t="s">
        <v>36</v>
      </c>
    </row>
    <row r="40" spans="1:3" ht="16.5" customHeight="1">
      <c r="A40" s="13" t="s">
        <v>36</v>
      </c>
      <c r="B40" s="20">
        <v>3911400</v>
      </c>
      <c r="C40" s="69">
        <v>285532200</v>
      </c>
    </row>
    <row r="41" spans="1:3" ht="16.5" customHeight="1">
      <c r="A41" s="13" t="s">
        <v>37</v>
      </c>
      <c r="B41" s="20">
        <v>81050</v>
      </c>
      <c r="C41" s="68">
        <v>3647250</v>
      </c>
    </row>
    <row r="42" spans="1:3" ht="16.5" customHeight="1">
      <c r="A42" s="13"/>
      <c r="B42" s="18"/>
      <c r="C42" s="18"/>
    </row>
    <row r="43" spans="1:3" ht="16.5" customHeight="1" thickBot="1">
      <c r="A43" s="13"/>
      <c r="B43" s="18"/>
      <c r="C43" s="18"/>
    </row>
    <row r="44" spans="1:3" ht="16.5" customHeight="1" thickBot="1">
      <c r="A44" s="23" t="s">
        <v>38</v>
      </c>
      <c r="B44" s="24">
        <f>SUM(B10+B37+B40+B41)</f>
        <v>41475685.97</v>
      </c>
      <c r="C44" s="71">
        <f>C10+C37+C40+C41</f>
        <v>890896750</v>
      </c>
    </row>
    <row r="45" spans="1:3" ht="12.75">
      <c r="A45" s="13"/>
      <c r="B45" s="25"/>
      <c r="C45" s="25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2" width="23.7109375" style="0" customWidth="1"/>
    <col min="3" max="3" width="23.00390625" style="0" customWidth="1"/>
  </cols>
  <sheetData>
    <row r="1" spans="1:3" ht="20.25">
      <c r="A1" s="1" t="s">
        <v>70</v>
      </c>
      <c r="B1" s="44"/>
      <c r="C1" s="44"/>
    </row>
    <row r="2" spans="1:3" ht="15.75">
      <c r="A2" s="29"/>
      <c r="B2" s="45"/>
      <c r="C2" s="48">
        <v>2001</v>
      </c>
    </row>
    <row r="3" spans="1:3" ht="15.75">
      <c r="A3" s="7" t="s">
        <v>62</v>
      </c>
      <c r="B3" s="48" t="s">
        <v>71</v>
      </c>
      <c r="C3" s="49" t="s">
        <v>2</v>
      </c>
    </row>
    <row r="4" spans="1:3" ht="13.5" thickBot="1">
      <c r="A4" s="10"/>
      <c r="B4" s="50"/>
      <c r="C4" s="51" t="s">
        <v>4</v>
      </c>
    </row>
    <row r="5" s="54" customFormat="1" ht="16.5" customHeight="1" thickBot="1"/>
    <row r="6" s="56" customFormat="1" ht="16.5" customHeight="1" thickBot="1">
      <c r="A6" s="55" t="s">
        <v>7</v>
      </c>
    </row>
    <row r="7" spans="2:3" s="56" customFormat="1" ht="16.5" customHeight="1">
      <c r="B7" s="56" t="s">
        <v>63</v>
      </c>
      <c r="C7" s="56">
        <v>3.488</v>
      </c>
    </row>
    <row r="8" spans="2:3" s="56" customFormat="1" ht="16.5" customHeight="1">
      <c r="B8" s="56" t="s">
        <v>64</v>
      </c>
      <c r="C8" s="56">
        <v>5.274</v>
      </c>
    </row>
    <row r="9" spans="2:3" s="56" customFormat="1" ht="16.5" customHeight="1">
      <c r="B9" s="56" t="s">
        <v>65</v>
      </c>
      <c r="C9" s="56">
        <v>0.862</v>
      </c>
    </row>
    <row r="10" spans="2:3" s="56" customFormat="1" ht="16.5" customHeight="1">
      <c r="B10" s="56" t="s">
        <v>66</v>
      </c>
      <c r="C10" s="56">
        <v>0.226</v>
      </c>
    </row>
    <row r="11" s="56" customFormat="1" ht="16.5" customHeight="1">
      <c r="C11" s="57"/>
    </row>
    <row r="12" spans="2:3" s="56" customFormat="1" ht="16.5" customHeight="1">
      <c r="B12" s="58" t="s">
        <v>10</v>
      </c>
      <c r="C12" s="58">
        <f>SUM(C7:C11)</f>
        <v>9.850000000000001</v>
      </c>
    </row>
    <row r="13" s="56" customFormat="1" ht="16.5" customHeight="1"/>
    <row r="14" s="56" customFormat="1" ht="16.5" customHeight="1"/>
    <row r="15" s="56" customFormat="1" ht="16.5" customHeight="1" thickBot="1"/>
    <row r="16" s="56" customFormat="1" ht="16.5" customHeight="1" thickBot="1">
      <c r="A16" s="55" t="s">
        <v>8</v>
      </c>
    </row>
    <row r="17" spans="2:3" s="56" customFormat="1" ht="16.5" customHeight="1">
      <c r="B17" s="56" t="s">
        <v>63</v>
      </c>
      <c r="C17" s="56">
        <v>26.97</v>
      </c>
    </row>
    <row r="18" spans="2:3" s="56" customFormat="1" ht="16.5" customHeight="1">
      <c r="B18" s="56" t="s">
        <v>64</v>
      </c>
      <c r="C18" s="56">
        <v>0.148</v>
      </c>
    </row>
    <row r="19" s="56" customFormat="1" ht="16.5" customHeight="1" thickBot="1"/>
    <row r="20" spans="2:3" s="56" customFormat="1" ht="16.5" customHeight="1" thickBot="1">
      <c r="B20" s="55" t="s">
        <v>10</v>
      </c>
      <c r="C20" s="59">
        <f>SUM(C17:C19)</f>
        <v>27.118</v>
      </c>
    </row>
    <row r="21" s="56" customFormat="1" ht="16.5" customHeight="1"/>
    <row r="22" s="56" customFormat="1" ht="16.5" customHeight="1"/>
    <row r="23" s="56" customFormat="1" ht="16.5" customHeight="1" thickBot="1"/>
    <row r="24" s="56" customFormat="1" ht="16.5" customHeight="1" thickBot="1">
      <c r="A24" s="55" t="s">
        <v>67</v>
      </c>
    </row>
    <row r="25" spans="2:3" s="56" customFormat="1" ht="16.5" customHeight="1">
      <c r="B25" s="56" t="s">
        <v>68</v>
      </c>
      <c r="C25" s="60">
        <v>1148180</v>
      </c>
    </row>
    <row r="26" spans="2:3" s="56" customFormat="1" ht="16.5" customHeight="1">
      <c r="B26" s="56" t="s">
        <v>69</v>
      </c>
      <c r="C26" s="60">
        <v>488244</v>
      </c>
    </row>
    <row r="27" s="56" customFormat="1" ht="16.5" customHeight="1"/>
    <row r="28" spans="2:3" s="56" customFormat="1" ht="16.5" customHeight="1">
      <c r="B28" s="58" t="s">
        <v>10</v>
      </c>
      <c r="C28" s="61">
        <f>SUM(C25:C27)</f>
        <v>1636424</v>
      </c>
    </row>
    <row r="29" s="56" customFormat="1" ht="16.5" customHeight="1"/>
    <row r="30" s="56" customFormat="1" ht="16.5" customHeight="1"/>
    <row r="31" s="56" customFormat="1" ht="16.5" customHeight="1" thickBot="1"/>
    <row r="32" spans="1:3" s="56" customFormat="1" ht="16.5" customHeight="1" thickBot="1">
      <c r="A32" s="55" t="s">
        <v>59</v>
      </c>
      <c r="B32" s="58"/>
      <c r="C32" s="61">
        <f>SUM(C12+C20+C28)</f>
        <v>1636460.968</v>
      </c>
    </row>
    <row r="33" spans="1:3" ht="16.5" customHeight="1">
      <c r="A33" s="52"/>
      <c r="B33" s="52"/>
      <c r="C33" s="53"/>
    </row>
    <row r="34" spans="1:3" ht="16.5" customHeight="1">
      <c r="A34" s="52"/>
      <c r="B34" s="52"/>
      <c r="C34" s="52"/>
    </row>
    <row r="35" ht="16.5" customHeight="1"/>
    <row r="36" ht="16.5" customHeight="1"/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1"/>
  <sheetViews>
    <sheetView zoomScalePageLayoutView="0" workbookViewId="0" topLeftCell="A205">
      <selection activeCell="F219" sqref="F219"/>
    </sheetView>
  </sheetViews>
  <sheetFormatPr defaultColWidth="9.140625" defaultRowHeight="12.75"/>
  <cols>
    <col min="1" max="1" width="32.8515625" style="0" customWidth="1"/>
    <col min="2" max="2" width="19.8515625" style="0" customWidth="1"/>
    <col min="3" max="3" width="15.7109375" style="38" customWidth="1"/>
    <col min="4" max="4" width="16.28125" style="79" customWidth="1"/>
  </cols>
  <sheetData>
    <row r="1" spans="1:4" ht="20.25">
      <c r="A1" s="1" t="s">
        <v>39</v>
      </c>
      <c r="B1" s="26"/>
      <c r="C1" s="27"/>
      <c r="D1" s="72"/>
    </row>
    <row r="2" spans="1:4" ht="15.75">
      <c r="A2" s="29"/>
      <c r="B2" s="30"/>
      <c r="C2" s="5">
        <v>2001</v>
      </c>
      <c r="D2" s="73">
        <v>2001</v>
      </c>
    </row>
    <row r="3" spans="1:4" ht="15.75">
      <c r="A3" s="31" t="s">
        <v>40</v>
      </c>
      <c r="B3" s="32" t="s">
        <v>41</v>
      </c>
      <c r="C3" s="8" t="s">
        <v>2</v>
      </c>
      <c r="D3" s="74" t="s">
        <v>3</v>
      </c>
    </row>
    <row r="4" spans="1:4" ht="13.5" thickBot="1">
      <c r="A4" s="33"/>
      <c r="B4" s="34"/>
      <c r="C4" s="35" t="s">
        <v>4</v>
      </c>
      <c r="D4" s="75" t="s">
        <v>5</v>
      </c>
    </row>
    <row r="5" spans="1:4" s="43" customFormat="1" ht="16.5" customHeight="1" thickBot="1">
      <c r="A5" s="37"/>
      <c r="B5" s="22"/>
      <c r="C5" s="42"/>
      <c r="D5" s="76"/>
    </row>
    <row r="6" spans="1:4" s="43" customFormat="1" ht="16.5" customHeight="1" thickBot="1">
      <c r="A6" s="21" t="s">
        <v>13</v>
      </c>
      <c r="B6" s="13"/>
      <c r="C6" s="42"/>
      <c r="D6" s="76"/>
    </row>
    <row r="7" spans="1:4" s="43" customFormat="1" ht="16.5" customHeight="1">
      <c r="A7" s="19"/>
      <c r="B7" s="22" t="s">
        <v>42</v>
      </c>
      <c r="C7" s="42">
        <v>800</v>
      </c>
      <c r="D7" s="76"/>
    </row>
    <row r="8" spans="1:4" s="43" customFormat="1" ht="16.5" customHeight="1">
      <c r="A8" s="19"/>
      <c r="B8" s="22" t="s">
        <v>43</v>
      </c>
      <c r="C8" s="42">
        <v>500</v>
      </c>
      <c r="D8" s="76"/>
    </row>
    <row r="9" spans="1:4" s="43" customFormat="1" ht="16.5" customHeight="1">
      <c r="A9" s="19"/>
      <c r="B9" s="22" t="s">
        <v>44</v>
      </c>
      <c r="C9" s="42">
        <v>7000</v>
      </c>
      <c r="D9" s="76"/>
    </row>
    <row r="10" spans="1:4" s="43" customFormat="1" ht="16.5" customHeight="1">
      <c r="A10" s="19"/>
      <c r="B10" s="22"/>
      <c r="C10" s="40">
        <f>SUM(C7:C9)</f>
        <v>8300</v>
      </c>
      <c r="D10" s="77" t="s">
        <v>45</v>
      </c>
    </row>
    <row r="11" spans="1:4" s="43" customFormat="1" ht="16.5" customHeight="1" thickBot="1">
      <c r="A11" s="19"/>
      <c r="B11" s="22"/>
      <c r="C11" s="42"/>
      <c r="D11" s="76"/>
    </row>
    <row r="12" spans="1:4" s="43" customFormat="1" ht="16.5" customHeight="1" thickBot="1">
      <c r="A12" s="21" t="s">
        <v>14</v>
      </c>
      <c r="B12" s="13"/>
      <c r="C12" s="42"/>
      <c r="D12" s="76"/>
    </row>
    <row r="13" spans="1:4" s="43" customFormat="1" ht="16.5" customHeight="1">
      <c r="A13" s="19"/>
      <c r="B13" s="22" t="s">
        <v>46</v>
      </c>
      <c r="C13" s="42">
        <v>1520</v>
      </c>
      <c r="D13" s="76"/>
    </row>
    <row r="14" spans="1:4" s="43" customFormat="1" ht="16.5" customHeight="1">
      <c r="A14" s="19"/>
      <c r="B14" s="22" t="s">
        <v>47</v>
      </c>
      <c r="C14" s="42">
        <v>400</v>
      </c>
      <c r="D14" s="76"/>
    </row>
    <row r="15" spans="1:4" s="43" customFormat="1" ht="16.5" customHeight="1">
      <c r="A15" s="19"/>
      <c r="B15" s="22" t="s">
        <v>48</v>
      </c>
      <c r="C15" s="42">
        <v>12650</v>
      </c>
      <c r="D15" s="76"/>
    </row>
    <row r="16" spans="1:4" s="43" customFormat="1" ht="16.5" customHeight="1">
      <c r="A16" s="19"/>
      <c r="B16" s="22" t="s">
        <v>49</v>
      </c>
      <c r="C16" s="42">
        <v>1250</v>
      </c>
      <c r="D16" s="76"/>
    </row>
    <row r="17" spans="1:4" s="43" customFormat="1" ht="16.5" customHeight="1">
      <c r="A17" s="19"/>
      <c r="B17" s="22" t="s">
        <v>50</v>
      </c>
      <c r="C17" s="42">
        <v>50</v>
      </c>
      <c r="D17" s="76"/>
    </row>
    <row r="18" spans="1:4" s="43" customFormat="1" ht="16.5" customHeight="1">
      <c r="A18" s="19"/>
      <c r="B18" s="22" t="s">
        <v>44</v>
      </c>
      <c r="C18" s="42">
        <v>0</v>
      </c>
      <c r="D18" s="76"/>
    </row>
    <row r="19" spans="1:4" s="43" customFormat="1" ht="16.5" customHeight="1">
      <c r="A19" s="19"/>
      <c r="B19" s="22" t="s">
        <v>51</v>
      </c>
      <c r="C19" s="42">
        <v>13850</v>
      </c>
      <c r="D19" s="76"/>
    </row>
    <row r="20" spans="1:4" s="43" customFormat="1" ht="16.5" customHeight="1">
      <c r="A20" s="19"/>
      <c r="B20" s="22"/>
      <c r="C20" s="40">
        <f>SUM(C13:C19)</f>
        <v>29720</v>
      </c>
      <c r="D20" s="77">
        <v>4849400</v>
      </c>
    </row>
    <row r="21" spans="1:4" s="43" customFormat="1" ht="16.5" customHeight="1" thickBot="1">
      <c r="A21" s="19"/>
      <c r="B21" s="22"/>
      <c r="C21" s="42"/>
      <c r="D21" s="76"/>
    </row>
    <row r="22" spans="1:4" s="43" customFormat="1" ht="16.5" customHeight="1" thickBot="1">
      <c r="A22" s="21" t="s">
        <v>15</v>
      </c>
      <c r="B22" s="13"/>
      <c r="C22" s="42"/>
      <c r="D22" s="76"/>
    </row>
    <row r="23" spans="1:4" s="43" customFormat="1" ht="16.5" customHeight="1">
      <c r="A23" s="37"/>
      <c r="B23" s="13" t="s">
        <v>46</v>
      </c>
      <c r="C23" s="42">
        <v>0</v>
      </c>
      <c r="D23" s="76"/>
    </row>
    <row r="24" spans="1:4" s="43" customFormat="1" ht="16.5" customHeight="1">
      <c r="A24" s="19"/>
      <c r="B24" s="22" t="s">
        <v>47</v>
      </c>
      <c r="C24" s="42">
        <v>15550</v>
      </c>
      <c r="D24" s="76"/>
    </row>
    <row r="25" spans="1:4" s="43" customFormat="1" ht="16.5" customHeight="1">
      <c r="A25" s="19"/>
      <c r="B25" s="22" t="s">
        <v>48</v>
      </c>
      <c r="C25" s="42">
        <v>24750</v>
      </c>
      <c r="D25" s="76"/>
    </row>
    <row r="26" spans="1:4" s="43" customFormat="1" ht="16.5" customHeight="1">
      <c r="A26" s="19"/>
      <c r="B26" s="22" t="s">
        <v>49</v>
      </c>
      <c r="C26" s="42">
        <v>15000</v>
      </c>
      <c r="D26" s="76"/>
    </row>
    <row r="27" spans="1:4" s="43" customFormat="1" ht="16.5" customHeight="1">
      <c r="A27" s="19"/>
      <c r="B27" s="22" t="s">
        <v>52</v>
      </c>
      <c r="C27" s="42">
        <v>350</v>
      </c>
      <c r="D27" s="76"/>
    </row>
    <row r="28" spans="1:4" s="43" customFormat="1" ht="16.5" customHeight="1">
      <c r="A28" s="19"/>
      <c r="B28" s="22" t="s">
        <v>44</v>
      </c>
      <c r="C28" s="42">
        <v>7400</v>
      </c>
      <c r="D28" s="76"/>
    </row>
    <row r="29" spans="1:4" s="43" customFormat="1" ht="16.5" customHeight="1">
      <c r="A29" s="19"/>
      <c r="B29" s="22" t="s">
        <v>51</v>
      </c>
      <c r="C29" s="42">
        <v>5300</v>
      </c>
      <c r="D29" s="76"/>
    </row>
    <row r="30" spans="1:4" s="43" customFormat="1" ht="16.5" customHeight="1">
      <c r="A30" s="19"/>
      <c r="B30" s="22" t="s">
        <v>53</v>
      </c>
      <c r="C30" s="42">
        <v>15</v>
      </c>
      <c r="D30" s="76"/>
    </row>
    <row r="31" spans="1:4" s="43" customFormat="1" ht="16.5" customHeight="1">
      <c r="A31" s="19"/>
      <c r="B31" s="22"/>
      <c r="C31" s="40">
        <f>SUM(C23:C30)</f>
        <v>68365</v>
      </c>
      <c r="D31" s="77">
        <v>577600</v>
      </c>
    </row>
    <row r="32" spans="1:4" s="43" customFormat="1" ht="16.5" customHeight="1" thickBot="1">
      <c r="A32" s="19"/>
      <c r="B32" s="22"/>
      <c r="C32" s="42"/>
      <c r="D32" s="76"/>
    </row>
    <row r="33" spans="1:4" s="43" customFormat="1" ht="16.5" customHeight="1" thickBot="1">
      <c r="A33" s="21" t="s">
        <v>16</v>
      </c>
      <c r="B33" s="13"/>
      <c r="C33" s="42"/>
      <c r="D33" s="76"/>
    </row>
    <row r="34" spans="1:4" s="43" customFormat="1" ht="16.5" customHeight="1">
      <c r="A34" s="19"/>
      <c r="B34" s="22" t="s">
        <v>46</v>
      </c>
      <c r="C34" s="42">
        <v>14050</v>
      </c>
      <c r="D34" s="76"/>
    </row>
    <row r="35" spans="1:4" s="43" customFormat="1" ht="16.5" customHeight="1">
      <c r="A35" s="19"/>
      <c r="B35" s="22" t="s">
        <v>47</v>
      </c>
      <c r="C35" s="42">
        <v>250</v>
      </c>
      <c r="D35" s="76"/>
    </row>
    <row r="36" spans="1:4" s="43" customFormat="1" ht="16.5" customHeight="1">
      <c r="A36" s="19"/>
      <c r="B36" s="22" t="s">
        <v>50</v>
      </c>
      <c r="C36" s="42">
        <v>320</v>
      </c>
      <c r="D36" s="76"/>
    </row>
    <row r="37" spans="1:4" s="43" customFormat="1" ht="16.5" customHeight="1">
      <c r="A37" s="19"/>
      <c r="B37" s="22" t="s">
        <v>44</v>
      </c>
      <c r="C37" s="42">
        <v>750</v>
      </c>
      <c r="D37" s="76"/>
    </row>
    <row r="38" spans="1:4" s="43" customFormat="1" ht="16.5" customHeight="1">
      <c r="A38" s="19"/>
      <c r="B38" s="22" t="s">
        <v>51</v>
      </c>
      <c r="C38" s="42">
        <v>250</v>
      </c>
      <c r="D38" s="76"/>
    </row>
    <row r="39" spans="1:4" s="43" customFormat="1" ht="16.5" customHeight="1">
      <c r="A39" s="19"/>
      <c r="B39" s="22"/>
      <c r="C39" s="40">
        <f>SUM(C34:C38)</f>
        <v>15620</v>
      </c>
      <c r="D39" s="77">
        <v>14143650</v>
      </c>
    </row>
    <row r="40" spans="1:4" s="43" customFormat="1" ht="16.5" customHeight="1" thickBot="1">
      <c r="A40" s="19"/>
      <c r="B40" s="22"/>
      <c r="C40" s="42"/>
      <c r="D40" s="76"/>
    </row>
    <row r="41" spans="1:4" s="43" customFormat="1" ht="16.5" customHeight="1" thickBot="1">
      <c r="A41" s="21" t="s">
        <v>17</v>
      </c>
      <c r="B41" s="13"/>
      <c r="C41" s="42"/>
      <c r="D41" s="76"/>
    </row>
    <row r="42" spans="1:4" s="43" customFormat="1" ht="16.5" customHeight="1">
      <c r="A42" s="19"/>
      <c r="B42" s="22" t="s">
        <v>46</v>
      </c>
      <c r="C42" s="42">
        <v>6800</v>
      </c>
      <c r="D42" s="76"/>
    </row>
    <row r="43" spans="1:4" s="43" customFormat="1" ht="16.5" customHeight="1">
      <c r="A43" s="19"/>
      <c r="B43" s="22" t="s">
        <v>47</v>
      </c>
      <c r="C43" s="42">
        <v>550</v>
      </c>
      <c r="D43" s="76"/>
    </row>
    <row r="44" spans="1:4" s="43" customFormat="1" ht="16.5" customHeight="1">
      <c r="A44" s="19"/>
      <c r="B44" s="22" t="s">
        <v>48</v>
      </c>
      <c r="C44" s="42">
        <v>54100</v>
      </c>
      <c r="D44" s="76"/>
    </row>
    <row r="45" spans="1:4" s="43" customFormat="1" ht="16.5" customHeight="1">
      <c r="A45" s="19"/>
      <c r="B45" s="22" t="s">
        <v>43</v>
      </c>
      <c r="C45" s="42">
        <v>6450</v>
      </c>
      <c r="D45" s="76"/>
    </row>
    <row r="46" spans="1:4" s="43" customFormat="1" ht="16.5" customHeight="1">
      <c r="A46" s="19"/>
      <c r="B46" s="22" t="s">
        <v>52</v>
      </c>
      <c r="C46" s="42">
        <v>0</v>
      </c>
      <c r="D46" s="76"/>
    </row>
    <row r="47" spans="1:4" s="43" customFormat="1" ht="16.5" customHeight="1">
      <c r="A47" s="19"/>
      <c r="B47" s="22" t="s">
        <v>53</v>
      </c>
      <c r="C47" s="42">
        <v>5100</v>
      </c>
      <c r="D47" s="76"/>
    </row>
    <row r="48" spans="1:4" s="43" customFormat="1" ht="16.5" customHeight="1">
      <c r="A48" s="19"/>
      <c r="B48" s="22"/>
      <c r="C48" s="40">
        <f>SUM(C42:C47)</f>
        <v>73000</v>
      </c>
      <c r="D48" s="77">
        <v>3051800</v>
      </c>
    </row>
    <row r="49" spans="1:4" s="43" customFormat="1" ht="16.5" customHeight="1" thickBot="1">
      <c r="A49" s="19"/>
      <c r="B49" s="22"/>
      <c r="C49" s="42"/>
      <c r="D49" s="76"/>
    </row>
    <row r="50" spans="1:4" s="43" customFormat="1" ht="16.5" customHeight="1" thickBot="1">
      <c r="A50" s="21" t="s">
        <v>18</v>
      </c>
      <c r="B50" s="13"/>
      <c r="C50" s="42"/>
      <c r="D50" s="76"/>
    </row>
    <row r="51" spans="1:4" s="43" customFormat="1" ht="16.5" customHeight="1">
      <c r="A51" s="37"/>
      <c r="B51" s="13" t="s">
        <v>49</v>
      </c>
      <c r="C51" s="42">
        <v>50</v>
      </c>
      <c r="D51" s="76"/>
    </row>
    <row r="52" spans="1:4" s="43" customFormat="1" ht="16.5" customHeight="1">
      <c r="A52" s="19"/>
      <c r="B52" s="22" t="s">
        <v>51</v>
      </c>
      <c r="C52" s="42">
        <v>40</v>
      </c>
      <c r="D52" s="76"/>
    </row>
    <row r="53" spans="1:4" s="43" customFormat="1" ht="16.5" customHeight="1">
      <c r="A53" s="19"/>
      <c r="B53" s="22" t="s">
        <v>53</v>
      </c>
      <c r="C53" s="42">
        <v>15</v>
      </c>
      <c r="D53" s="76"/>
    </row>
    <row r="54" spans="1:4" s="43" customFormat="1" ht="16.5" customHeight="1">
      <c r="A54" s="19"/>
      <c r="B54" s="22"/>
      <c r="C54" s="40">
        <f>SUM(C51:C53)</f>
        <v>105</v>
      </c>
      <c r="D54" s="77" t="s">
        <v>45</v>
      </c>
    </row>
    <row r="55" spans="1:4" s="43" customFormat="1" ht="16.5" customHeight="1" thickBot="1">
      <c r="A55" s="19"/>
      <c r="B55" s="22"/>
      <c r="C55" s="42"/>
      <c r="D55" s="76"/>
    </row>
    <row r="56" spans="1:4" s="43" customFormat="1" ht="16.5" customHeight="1" thickBot="1">
      <c r="A56" s="21" t="s">
        <v>19</v>
      </c>
      <c r="B56" s="13"/>
      <c r="C56" s="42"/>
      <c r="D56" s="76"/>
    </row>
    <row r="57" spans="1:4" s="43" customFormat="1" ht="16.5" customHeight="1">
      <c r="A57" s="19"/>
      <c r="B57" s="22" t="s">
        <v>50</v>
      </c>
      <c r="C57" s="42">
        <v>25500</v>
      </c>
      <c r="D57" s="76"/>
    </row>
    <row r="58" spans="1:4" s="43" customFormat="1" ht="16.5" customHeight="1">
      <c r="A58" s="19"/>
      <c r="B58" s="22"/>
      <c r="C58" s="40">
        <v>25500</v>
      </c>
      <c r="D58" s="77" t="s">
        <v>45</v>
      </c>
    </row>
    <row r="59" spans="1:4" s="43" customFormat="1" ht="16.5" customHeight="1" thickBot="1">
      <c r="A59" s="19"/>
      <c r="B59" s="22"/>
      <c r="C59" s="42"/>
      <c r="D59" s="76"/>
    </row>
    <row r="60" spans="1:4" s="43" customFormat="1" ht="16.5" customHeight="1" thickBot="1">
      <c r="A60" s="21" t="s">
        <v>20</v>
      </c>
      <c r="B60" s="13"/>
      <c r="C60" s="42"/>
      <c r="D60" s="76"/>
    </row>
    <row r="61" spans="1:4" s="43" customFormat="1" ht="16.5" customHeight="1">
      <c r="A61" s="19"/>
      <c r="B61" s="22" t="s">
        <v>50</v>
      </c>
      <c r="C61" s="42">
        <v>9150</v>
      </c>
      <c r="D61" s="76"/>
    </row>
    <row r="62" spans="1:4" s="43" customFormat="1" ht="16.5" customHeight="1">
      <c r="A62" s="19"/>
      <c r="B62" s="22"/>
      <c r="C62" s="40">
        <v>9150</v>
      </c>
      <c r="D62" s="77" t="s">
        <v>45</v>
      </c>
    </row>
    <row r="63" spans="1:4" s="43" customFormat="1" ht="16.5" customHeight="1" thickBot="1">
      <c r="A63" s="19"/>
      <c r="B63" s="22"/>
      <c r="C63" s="42"/>
      <c r="D63" s="76"/>
    </row>
    <row r="64" spans="1:4" s="43" customFormat="1" ht="16.5" customHeight="1" thickBot="1">
      <c r="A64" s="21" t="s">
        <v>21</v>
      </c>
      <c r="B64" s="13"/>
      <c r="C64" s="42"/>
      <c r="D64" s="76"/>
    </row>
    <row r="65" spans="1:4" s="43" customFormat="1" ht="16.5" customHeight="1">
      <c r="A65" s="19"/>
      <c r="B65" s="22" t="s">
        <v>46</v>
      </c>
      <c r="C65" s="42">
        <v>844350</v>
      </c>
      <c r="D65" s="76"/>
    </row>
    <row r="66" spans="1:4" s="43" customFormat="1" ht="16.5" customHeight="1">
      <c r="A66" s="19"/>
      <c r="B66" s="22" t="s">
        <v>54</v>
      </c>
      <c r="C66" s="42">
        <v>800000</v>
      </c>
      <c r="D66" s="76"/>
    </row>
    <row r="67" spans="1:4" s="43" customFormat="1" ht="16.5" customHeight="1">
      <c r="A67" s="19"/>
      <c r="B67" s="22"/>
      <c r="C67" s="40">
        <f>SUM(C65:C66)</f>
        <v>1644350</v>
      </c>
      <c r="D67" s="77" t="s">
        <v>45</v>
      </c>
    </row>
    <row r="68" spans="1:4" s="43" customFormat="1" ht="16.5" customHeight="1" thickBot="1">
      <c r="A68" s="19"/>
      <c r="B68" s="22"/>
      <c r="C68" s="42"/>
      <c r="D68" s="76"/>
    </row>
    <row r="69" spans="1:4" s="43" customFormat="1" ht="16.5" customHeight="1" thickBot="1">
      <c r="A69" s="21" t="s">
        <v>22</v>
      </c>
      <c r="B69" s="13"/>
      <c r="C69" s="42"/>
      <c r="D69" s="76"/>
    </row>
    <row r="70" spans="1:4" s="43" customFormat="1" ht="16.5" customHeight="1">
      <c r="A70" s="19"/>
      <c r="B70" s="22" t="s">
        <v>46</v>
      </c>
      <c r="C70" s="42">
        <v>337650</v>
      </c>
      <c r="D70" s="76"/>
    </row>
    <row r="71" spans="1:4" s="43" customFormat="1" ht="16.5" customHeight="1">
      <c r="A71" s="19"/>
      <c r="B71" s="22" t="s">
        <v>47</v>
      </c>
      <c r="C71" s="42">
        <v>209450</v>
      </c>
      <c r="D71" s="76"/>
    </row>
    <row r="72" spans="1:4" s="43" customFormat="1" ht="16.5" customHeight="1">
      <c r="A72" s="19"/>
      <c r="B72" s="22" t="s">
        <v>48</v>
      </c>
      <c r="C72" s="42">
        <v>409800</v>
      </c>
      <c r="D72" s="76"/>
    </row>
    <row r="73" spans="1:4" s="43" customFormat="1" ht="16.5" customHeight="1">
      <c r="A73" s="19"/>
      <c r="B73" s="22" t="s">
        <v>42</v>
      </c>
      <c r="C73" s="42">
        <v>2400</v>
      </c>
      <c r="D73" s="76"/>
    </row>
    <row r="74" spans="1:4" s="43" customFormat="1" ht="16.5" customHeight="1">
      <c r="A74" s="19"/>
      <c r="B74" s="22" t="s">
        <v>43</v>
      </c>
      <c r="C74" s="42">
        <v>167300</v>
      </c>
      <c r="D74" s="76"/>
    </row>
    <row r="75" spans="1:4" s="43" customFormat="1" ht="16.5" customHeight="1">
      <c r="A75" s="19"/>
      <c r="B75" s="22" t="s">
        <v>55</v>
      </c>
      <c r="C75" s="42">
        <v>10000</v>
      </c>
      <c r="D75" s="76"/>
    </row>
    <row r="76" spans="1:4" s="43" customFormat="1" ht="16.5" customHeight="1">
      <c r="A76" s="19"/>
      <c r="B76" s="22" t="s">
        <v>52</v>
      </c>
      <c r="C76" s="42">
        <v>92050</v>
      </c>
      <c r="D76" s="76"/>
    </row>
    <row r="77" spans="1:4" s="43" customFormat="1" ht="16.5" customHeight="1">
      <c r="A77" s="19"/>
      <c r="B77" s="22" t="s">
        <v>50</v>
      </c>
      <c r="C77" s="42">
        <v>59800</v>
      </c>
      <c r="D77" s="76"/>
    </row>
    <row r="78" spans="1:4" s="43" customFormat="1" ht="16.5" customHeight="1">
      <c r="A78" s="19"/>
      <c r="B78" s="22" t="s">
        <v>56</v>
      </c>
      <c r="C78" s="42">
        <v>5400</v>
      </c>
      <c r="D78" s="76"/>
    </row>
    <row r="79" spans="1:4" s="43" customFormat="1" ht="16.5" customHeight="1">
      <c r="A79" s="19"/>
      <c r="B79" s="22" t="s">
        <v>44</v>
      </c>
      <c r="C79" s="42">
        <v>342500</v>
      </c>
      <c r="D79" s="76"/>
    </row>
    <row r="80" spans="1:4" s="43" customFormat="1" ht="16.5" customHeight="1">
      <c r="A80" s="19"/>
      <c r="B80" s="22" t="s">
        <v>51</v>
      </c>
      <c r="C80" s="42">
        <v>279850</v>
      </c>
      <c r="D80" s="76"/>
    </row>
    <row r="81" spans="1:4" s="43" customFormat="1" ht="16.5" customHeight="1">
      <c r="A81" s="19"/>
      <c r="B81" s="22" t="s">
        <v>54</v>
      </c>
      <c r="C81" s="42">
        <v>161000</v>
      </c>
      <c r="D81" s="76"/>
    </row>
    <row r="82" spans="1:4" s="43" customFormat="1" ht="16.5" customHeight="1">
      <c r="A82" s="19"/>
      <c r="B82" s="22" t="s">
        <v>53</v>
      </c>
      <c r="C82" s="42">
        <v>403050</v>
      </c>
      <c r="D82" s="76"/>
    </row>
    <row r="83" spans="1:4" s="43" customFormat="1" ht="16.5" customHeight="1">
      <c r="A83" s="19"/>
      <c r="B83" s="22"/>
      <c r="C83" s="40">
        <f>SUM(C70:C82)</f>
        <v>2480250</v>
      </c>
      <c r="D83" s="77">
        <v>37158800</v>
      </c>
    </row>
    <row r="84" spans="1:4" s="43" customFormat="1" ht="16.5" customHeight="1" thickBot="1">
      <c r="A84" s="19"/>
      <c r="B84" s="22"/>
      <c r="C84" s="42"/>
      <c r="D84" s="76"/>
    </row>
    <row r="85" spans="1:4" s="43" customFormat="1" ht="16.5" customHeight="1" thickBot="1">
      <c r="A85" s="21" t="s">
        <v>23</v>
      </c>
      <c r="B85" s="13"/>
      <c r="C85" s="42"/>
      <c r="D85" s="76"/>
    </row>
    <row r="86" spans="1:4" s="43" customFormat="1" ht="16.5" customHeight="1">
      <c r="A86" s="19"/>
      <c r="B86" s="22" t="s">
        <v>46</v>
      </c>
      <c r="C86" s="42">
        <v>56750</v>
      </c>
      <c r="D86" s="76"/>
    </row>
    <row r="87" spans="1:4" s="43" customFormat="1" ht="16.5" customHeight="1">
      <c r="A87" s="19"/>
      <c r="B87" s="22" t="s">
        <v>48</v>
      </c>
      <c r="C87" s="42">
        <v>424450</v>
      </c>
      <c r="D87" s="76"/>
    </row>
    <row r="88" spans="1:4" s="43" customFormat="1" ht="16.5" customHeight="1">
      <c r="A88" s="19"/>
      <c r="B88" s="22" t="s">
        <v>43</v>
      </c>
      <c r="C88" s="42">
        <v>53650</v>
      </c>
      <c r="D88" s="76"/>
    </row>
    <row r="89" spans="1:4" s="43" customFormat="1" ht="16.5" customHeight="1">
      <c r="A89" s="19"/>
      <c r="B89" s="22" t="s">
        <v>52</v>
      </c>
      <c r="C89" s="42">
        <v>27150</v>
      </c>
      <c r="D89" s="76"/>
    </row>
    <row r="90" spans="1:4" s="43" customFormat="1" ht="16.5" customHeight="1">
      <c r="A90" s="19"/>
      <c r="B90" s="22" t="s">
        <v>50</v>
      </c>
      <c r="C90" s="42">
        <v>21850</v>
      </c>
      <c r="D90" s="76"/>
    </row>
    <row r="91" spans="1:4" s="43" customFormat="1" ht="16.5" customHeight="1">
      <c r="A91" s="19"/>
      <c r="B91" s="22" t="s">
        <v>56</v>
      </c>
      <c r="C91" s="42">
        <v>0</v>
      </c>
      <c r="D91" s="76"/>
    </row>
    <row r="92" spans="1:4" s="43" customFormat="1" ht="16.5" customHeight="1">
      <c r="A92" s="19"/>
      <c r="B92" s="22" t="s">
        <v>44</v>
      </c>
      <c r="C92" s="42">
        <v>5900</v>
      </c>
      <c r="D92" s="76"/>
    </row>
    <row r="93" spans="1:4" s="43" customFormat="1" ht="16.5" customHeight="1">
      <c r="A93" s="19"/>
      <c r="B93" s="22" t="s">
        <v>51</v>
      </c>
      <c r="C93" s="42">
        <v>32000</v>
      </c>
      <c r="D93" s="76"/>
    </row>
    <row r="94" spans="1:4" s="43" customFormat="1" ht="16.5" customHeight="1">
      <c r="A94" s="19"/>
      <c r="B94" s="22"/>
      <c r="C94" s="40">
        <f>SUM(C86:C93)</f>
        <v>621750</v>
      </c>
      <c r="D94" s="77">
        <v>8321150</v>
      </c>
    </row>
    <row r="95" spans="1:4" s="43" customFormat="1" ht="16.5" customHeight="1" thickBot="1">
      <c r="A95" s="19"/>
      <c r="B95" s="22"/>
      <c r="C95" s="42"/>
      <c r="D95" s="76"/>
    </row>
    <row r="96" spans="1:4" s="43" customFormat="1" ht="16.5" customHeight="1" thickBot="1">
      <c r="A96" s="21" t="s">
        <v>24</v>
      </c>
      <c r="B96" s="13"/>
      <c r="C96" s="42"/>
      <c r="D96" s="76"/>
    </row>
    <row r="97" spans="1:4" s="43" customFormat="1" ht="16.5" customHeight="1">
      <c r="A97" s="19"/>
      <c r="B97" s="22" t="s">
        <v>49</v>
      </c>
      <c r="C97" s="42">
        <v>3100</v>
      </c>
      <c r="D97" s="76"/>
    </row>
    <row r="98" spans="1:4" s="43" customFormat="1" ht="16.5" customHeight="1">
      <c r="A98" s="19"/>
      <c r="B98" s="22"/>
      <c r="C98" s="40">
        <f>SUM(C97)</f>
        <v>3100</v>
      </c>
      <c r="D98" s="77" t="s">
        <v>45</v>
      </c>
    </row>
    <row r="99" spans="1:4" s="43" customFormat="1" ht="16.5" customHeight="1" thickBot="1">
      <c r="A99" s="19"/>
      <c r="B99" s="22"/>
      <c r="C99" s="42"/>
      <c r="D99" s="76"/>
    </row>
    <row r="100" spans="1:4" s="43" customFormat="1" ht="16.5" customHeight="1" thickBot="1">
      <c r="A100" s="21" t="s">
        <v>26</v>
      </c>
      <c r="B100" s="13"/>
      <c r="C100" s="42"/>
      <c r="D100" s="76"/>
    </row>
    <row r="101" spans="1:4" s="43" customFormat="1" ht="16.5" customHeight="1">
      <c r="A101" s="19"/>
      <c r="B101" s="22" t="s">
        <v>48</v>
      </c>
      <c r="C101" s="42">
        <v>26950</v>
      </c>
      <c r="D101" s="76"/>
    </row>
    <row r="102" spans="1:4" s="43" customFormat="1" ht="16.5" customHeight="1">
      <c r="A102" s="19"/>
      <c r="B102" s="22" t="s">
        <v>49</v>
      </c>
      <c r="C102" s="42">
        <v>44050</v>
      </c>
      <c r="D102" s="76"/>
    </row>
    <row r="103" spans="1:4" s="43" customFormat="1" ht="16.5" customHeight="1">
      <c r="A103" s="19"/>
      <c r="B103" s="22" t="s">
        <v>55</v>
      </c>
      <c r="C103" s="42">
        <v>1500</v>
      </c>
      <c r="D103" s="76"/>
    </row>
    <row r="104" spans="1:4" s="43" customFormat="1" ht="16.5" customHeight="1">
      <c r="A104" s="19"/>
      <c r="B104" s="22"/>
      <c r="C104" s="40">
        <f>SUM(C101:C103)</f>
        <v>72500</v>
      </c>
      <c r="D104" s="77">
        <v>717650</v>
      </c>
    </row>
    <row r="105" spans="1:4" s="43" customFormat="1" ht="16.5" customHeight="1" thickBot="1">
      <c r="A105" s="19"/>
      <c r="B105" s="22"/>
      <c r="C105" s="42"/>
      <c r="D105" s="76"/>
    </row>
    <row r="106" spans="1:4" s="43" customFormat="1" ht="16.5" customHeight="1" thickBot="1">
      <c r="A106" s="21" t="s">
        <v>27</v>
      </c>
      <c r="B106" s="13"/>
      <c r="C106" s="42"/>
      <c r="D106" s="76"/>
    </row>
    <row r="107" spans="1:4" s="43" customFormat="1" ht="16.5" customHeight="1">
      <c r="A107" s="19"/>
      <c r="B107" s="22" t="s">
        <v>47</v>
      </c>
      <c r="C107" s="42">
        <v>22700</v>
      </c>
      <c r="D107" s="76"/>
    </row>
    <row r="108" spans="1:4" s="43" customFormat="1" ht="16.5" customHeight="1">
      <c r="A108" s="37"/>
      <c r="B108" s="13"/>
      <c r="C108" s="40">
        <f>SUM(C107)</f>
        <v>22700</v>
      </c>
      <c r="D108" s="77" t="s">
        <v>45</v>
      </c>
    </row>
    <row r="109" spans="1:4" s="43" customFormat="1" ht="16.5" customHeight="1" thickBot="1">
      <c r="A109" s="37"/>
      <c r="B109" s="13"/>
      <c r="C109" s="42"/>
      <c r="D109" s="76"/>
    </row>
    <row r="110" spans="1:4" s="43" customFormat="1" ht="16.5" customHeight="1" thickBot="1">
      <c r="A110" s="21" t="s">
        <v>28</v>
      </c>
      <c r="B110" s="13"/>
      <c r="C110" s="42"/>
      <c r="D110" s="76"/>
    </row>
    <row r="111" spans="1:4" s="43" customFormat="1" ht="16.5" customHeight="1">
      <c r="A111" s="19"/>
      <c r="B111" s="22" t="s">
        <v>46</v>
      </c>
      <c r="C111" s="42">
        <v>7600</v>
      </c>
      <c r="D111" s="76"/>
    </row>
    <row r="112" spans="1:4" s="43" customFormat="1" ht="16.5" customHeight="1">
      <c r="A112" s="19"/>
      <c r="B112" s="22" t="s">
        <v>47</v>
      </c>
      <c r="C112" s="42">
        <v>80350</v>
      </c>
      <c r="D112" s="76"/>
    </row>
    <row r="113" spans="1:4" s="43" customFormat="1" ht="16.5" customHeight="1">
      <c r="A113" s="19"/>
      <c r="B113" s="22" t="s">
        <v>48</v>
      </c>
      <c r="C113" s="42">
        <v>44250</v>
      </c>
      <c r="D113" s="76"/>
    </row>
    <row r="114" spans="1:4" s="43" customFormat="1" ht="16.5" customHeight="1">
      <c r="A114" s="19"/>
      <c r="B114" s="22" t="s">
        <v>49</v>
      </c>
      <c r="C114" s="42">
        <v>2450</v>
      </c>
      <c r="D114" s="76"/>
    </row>
    <row r="115" spans="1:4" s="43" customFormat="1" ht="16.5" customHeight="1">
      <c r="A115" s="19"/>
      <c r="B115" s="22" t="s">
        <v>42</v>
      </c>
      <c r="C115" s="42">
        <v>650</v>
      </c>
      <c r="D115" s="76"/>
    </row>
    <row r="116" spans="1:4" s="43" customFormat="1" ht="16.5" customHeight="1">
      <c r="A116" s="19"/>
      <c r="B116" s="22" t="s">
        <v>57</v>
      </c>
      <c r="C116" s="42">
        <v>3050</v>
      </c>
      <c r="D116" s="76"/>
    </row>
    <row r="117" spans="1:4" s="43" customFormat="1" ht="16.5" customHeight="1">
      <c r="A117" s="19"/>
      <c r="B117" s="22" t="s">
        <v>43</v>
      </c>
      <c r="C117" s="42">
        <v>4750</v>
      </c>
      <c r="D117" s="76"/>
    </row>
    <row r="118" spans="1:4" s="43" customFormat="1" ht="16.5" customHeight="1">
      <c r="A118" s="19"/>
      <c r="B118" s="22" t="s">
        <v>55</v>
      </c>
      <c r="C118" s="42">
        <v>12000</v>
      </c>
      <c r="D118" s="76"/>
    </row>
    <row r="119" spans="1:4" s="43" customFormat="1" ht="16.5" customHeight="1">
      <c r="A119" s="19"/>
      <c r="B119" s="22" t="s">
        <v>52</v>
      </c>
      <c r="C119" s="42">
        <v>87900</v>
      </c>
      <c r="D119" s="76"/>
    </row>
    <row r="120" spans="1:4" s="43" customFormat="1" ht="16.5" customHeight="1">
      <c r="A120" s="19"/>
      <c r="B120" s="22" t="s">
        <v>50</v>
      </c>
      <c r="C120" s="42">
        <v>4300</v>
      </c>
      <c r="D120" s="76"/>
    </row>
    <row r="121" spans="1:4" s="43" customFormat="1" ht="16.5" customHeight="1">
      <c r="A121" s="19"/>
      <c r="B121" s="22" t="s">
        <v>56</v>
      </c>
      <c r="C121" s="42">
        <v>11900</v>
      </c>
      <c r="D121" s="76"/>
    </row>
    <row r="122" spans="1:4" s="43" customFormat="1" ht="16.5" customHeight="1">
      <c r="A122" s="19"/>
      <c r="B122" s="22" t="s">
        <v>44</v>
      </c>
      <c r="C122" s="42">
        <v>42850</v>
      </c>
      <c r="D122" s="76"/>
    </row>
    <row r="123" spans="1:4" s="43" customFormat="1" ht="16.5" customHeight="1">
      <c r="A123" s="19"/>
      <c r="B123" s="22" t="s">
        <v>51</v>
      </c>
      <c r="C123" s="42">
        <v>13500</v>
      </c>
      <c r="D123" s="76"/>
    </row>
    <row r="124" spans="1:4" s="43" customFormat="1" ht="16.5" customHeight="1">
      <c r="A124" s="19"/>
      <c r="B124" s="22" t="s">
        <v>54</v>
      </c>
      <c r="C124" s="42">
        <v>48300</v>
      </c>
      <c r="D124" s="76"/>
    </row>
    <row r="125" spans="1:4" s="43" customFormat="1" ht="16.5" customHeight="1">
      <c r="A125" s="19"/>
      <c r="B125" s="22" t="s">
        <v>53</v>
      </c>
      <c r="C125" s="42">
        <v>17300</v>
      </c>
      <c r="D125" s="76"/>
    </row>
    <row r="126" spans="1:4" s="43" customFormat="1" ht="16.5" customHeight="1">
      <c r="A126" s="19"/>
      <c r="B126" s="22"/>
      <c r="C126" s="40">
        <f>SUM(C111:C125)</f>
        <v>381150</v>
      </c>
      <c r="D126" s="77">
        <v>3868200</v>
      </c>
    </row>
    <row r="127" spans="1:4" s="43" customFormat="1" ht="16.5" customHeight="1">
      <c r="A127" s="19"/>
      <c r="B127" s="22"/>
      <c r="C127" s="42"/>
      <c r="D127" s="76"/>
    </row>
    <row r="128" spans="1:4" s="43" customFormat="1" ht="16.5" customHeight="1" thickBot="1">
      <c r="A128" s="19"/>
      <c r="B128" s="22"/>
      <c r="C128" s="42"/>
      <c r="D128" s="76"/>
    </row>
    <row r="129" spans="1:4" s="43" customFormat="1" ht="16.5" customHeight="1" thickBot="1">
      <c r="A129" s="21" t="s">
        <v>29</v>
      </c>
      <c r="B129" s="13"/>
      <c r="C129" s="42"/>
      <c r="D129" s="76"/>
    </row>
    <row r="130" spans="1:4" s="43" customFormat="1" ht="16.5" customHeight="1">
      <c r="A130" s="19"/>
      <c r="B130" s="22" t="s">
        <v>46</v>
      </c>
      <c r="C130" s="42">
        <v>490750</v>
      </c>
      <c r="D130" s="76"/>
    </row>
    <row r="131" spans="1:4" s="43" customFormat="1" ht="16.5" customHeight="1">
      <c r="A131" s="19"/>
      <c r="B131" s="22" t="s">
        <v>47</v>
      </c>
      <c r="C131" s="42">
        <v>2038900</v>
      </c>
      <c r="D131" s="76"/>
    </row>
    <row r="132" spans="1:4" s="43" customFormat="1" ht="16.5" customHeight="1">
      <c r="A132" s="19"/>
      <c r="B132" s="22" t="s">
        <v>48</v>
      </c>
      <c r="C132" s="42">
        <v>841150</v>
      </c>
      <c r="D132" s="76"/>
    </row>
    <row r="133" spans="1:4" s="43" customFormat="1" ht="16.5" customHeight="1">
      <c r="A133" s="19"/>
      <c r="B133" s="22" t="s">
        <v>49</v>
      </c>
      <c r="C133" s="42">
        <v>269450</v>
      </c>
      <c r="D133" s="76"/>
    </row>
    <row r="134" spans="1:4" s="43" customFormat="1" ht="16.5" customHeight="1">
      <c r="A134" s="19"/>
      <c r="B134" s="22" t="s">
        <v>42</v>
      </c>
      <c r="C134" s="42">
        <v>23550</v>
      </c>
      <c r="D134" s="76"/>
    </row>
    <row r="135" spans="1:4" s="43" customFormat="1" ht="16.5" customHeight="1">
      <c r="A135" s="19"/>
      <c r="B135" s="22" t="s">
        <v>57</v>
      </c>
      <c r="C135" s="42">
        <v>59200</v>
      </c>
      <c r="D135" s="76"/>
    </row>
    <row r="136" spans="1:4" s="43" customFormat="1" ht="16.5" customHeight="1">
      <c r="A136" s="19"/>
      <c r="B136" s="22" t="s">
        <v>43</v>
      </c>
      <c r="C136" s="42">
        <v>257450</v>
      </c>
      <c r="D136" s="76"/>
    </row>
    <row r="137" spans="1:4" s="43" customFormat="1" ht="16.5" customHeight="1">
      <c r="A137" s="19"/>
      <c r="B137" s="22" t="s">
        <v>55</v>
      </c>
      <c r="C137" s="42">
        <v>241100</v>
      </c>
      <c r="D137" s="76"/>
    </row>
    <row r="138" spans="1:4" s="43" customFormat="1" ht="16.5" customHeight="1">
      <c r="A138" s="19"/>
      <c r="B138" s="22" t="s">
        <v>52</v>
      </c>
      <c r="C138" s="42">
        <v>667550</v>
      </c>
      <c r="D138" s="76"/>
    </row>
    <row r="139" spans="1:4" s="43" customFormat="1" ht="16.5" customHeight="1">
      <c r="A139" s="19"/>
      <c r="B139" s="22" t="s">
        <v>50</v>
      </c>
      <c r="C139" s="42">
        <v>230100</v>
      </c>
      <c r="D139" s="76"/>
    </row>
    <row r="140" spans="1:4" s="43" customFormat="1" ht="16.5" customHeight="1">
      <c r="A140" s="19"/>
      <c r="B140" s="22" t="s">
        <v>56</v>
      </c>
      <c r="C140" s="42">
        <v>133550</v>
      </c>
      <c r="D140" s="76"/>
    </row>
    <row r="141" spans="1:4" s="43" customFormat="1" ht="16.5" customHeight="1">
      <c r="A141" s="19"/>
      <c r="B141" s="22" t="s">
        <v>44</v>
      </c>
      <c r="C141" s="42">
        <v>1025800</v>
      </c>
      <c r="D141" s="76"/>
    </row>
    <row r="142" spans="1:4" s="43" customFormat="1" ht="16.5" customHeight="1">
      <c r="A142" s="19"/>
      <c r="B142" s="22" t="s">
        <v>51</v>
      </c>
      <c r="C142" s="42">
        <v>433800</v>
      </c>
      <c r="D142" s="76"/>
    </row>
    <row r="143" spans="1:4" s="43" customFormat="1" ht="16.5" customHeight="1">
      <c r="A143" s="19"/>
      <c r="B143" s="22" t="s">
        <v>54</v>
      </c>
      <c r="C143" s="42">
        <v>10300</v>
      </c>
      <c r="D143" s="76"/>
    </row>
    <row r="144" spans="1:4" s="43" customFormat="1" ht="16.5" customHeight="1">
      <c r="A144" s="19"/>
      <c r="B144" s="22" t="s">
        <v>53</v>
      </c>
      <c r="C144" s="42">
        <v>91700</v>
      </c>
      <c r="D144" s="76"/>
    </row>
    <row r="145" spans="1:4" s="43" customFormat="1" ht="16.5" customHeight="1">
      <c r="A145" s="19"/>
      <c r="B145" s="22"/>
      <c r="C145" s="40">
        <f>SUM(C130:C144)</f>
        <v>6814350</v>
      </c>
      <c r="D145" s="77">
        <v>80882800</v>
      </c>
    </row>
    <row r="146" spans="1:4" s="43" customFormat="1" ht="16.5" customHeight="1">
      <c r="A146" s="19"/>
      <c r="B146" s="22"/>
      <c r="C146" s="42"/>
      <c r="D146" s="76"/>
    </row>
    <row r="147" spans="1:4" s="43" customFormat="1" ht="16.5" customHeight="1" thickBot="1">
      <c r="A147" s="19"/>
      <c r="B147" s="22"/>
      <c r="C147" s="42"/>
      <c r="D147" s="76"/>
    </row>
    <row r="148" spans="1:4" s="43" customFormat="1" ht="16.5" customHeight="1" thickBot="1">
      <c r="A148" s="21" t="s">
        <v>30</v>
      </c>
      <c r="B148" s="13"/>
      <c r="C148" s="42"/>
      <c r="D148" s="76"/>
    </row>
    <row r="149" spans="1:4" s="43" customFormat="1" ht="16.5" customHeight="1">
      <c r="A149" s="19"/>
      <c r="B149" s="22" t="s">
        <v>46</v>
      </c>
      <c r="C149" s="42">
        <v>1764750</v>
      </c>
      <c r="D149" s="76"/>
    </row>
    <row r="150" spans="1:4" s="43" customFormat="1" ht="16.5" customHeight="1">
      <c r="A150" s="19"/>
      <c r="B150" s="22" t="s">
        <v>47</v>
      </c>
      <c r="C150" s="42">
        <v>3004150</v>
      </c>
      <c r="D150" s="76"/>
    </row>
    <row r="151" spans="1:4" s="43" customFormat="1" ht="16.5" customHeight="1">
      <c r="A151" s="19"/>
      <c r="B151" s="22" t="s">
        <v>48</v>
      </c>
      <c r="C151" s="42">
        <v>3700200</v>
      </c>
      <c r="D151" s="76"/>
    </row>
    <row r="152" spans="1:4" s="43" customFormat="1" ht="16.5" customHeight="1">
      <c r="A152" s="19"/>
      <c r="B152" s="22" t="s">
        <v>49</v>
      </c>
      <c r="C152" s="42">
        <v>1348850</v>
      </c>
      <c r="D152" s="76"/>
    </row>
    <row r="153" spans="1:4" s="43" customFormat="1" ht="16.5" customHeight="1">
      <c r="A153" s="19"/>
      <c r="B153" s="22" t="s">
        <v>42</v>
      </c>
      <c r="C153" s="42">
        <v>173150</v>
      </c>
      <c r="D153" s="76"/>
    </row>
    <row r="154" spans="1:4" s="43" customFormat="1" ht="16.5" customHeight="1">
      <c r="A154" s="19"/>
      <c r="B154" s="22" t="s">
        <v>57</v>
      </c>
      <c r="C154" s="42">
        <v>499600</v>
      </c>
      <c r="D154" s="76"/>
    </row>
    <row r="155" spans="1:4" s="43" customFormat="1" ht="16.5" customHeight="1">
      <c r="A155" s="19"/>
      <c r="B155" s="22" t="s">
        <v>43</v>
      </c>
      <c r="C155" s="42">
        <v>699100</v>
      </c>
      <c r="D155" s="76"/>
    </row>
    <row r="156" spans="1:4" s="43" customFormat="1" ht="16.5" customHeight="1">
      <c r="A156" s="19"/>
      <c r="B156" s="22" t="s">
        <v>55</v>
      </c>
      <c r="C156" s="42">
        <v>944950</v>
      </c>
      <c r="D156" s="76"/>
    </row>
    <row r="157" spans="1:4" s="43" customFormat="1" ht="16.5" customHeight="1">
      <c r="A157" s="19"/>
      <c r="B157" s="22" t="s">
        <v>52</v>
      </c>
      <c r="C157" s="42">
        <v>984750</v>
      </c>
      <c r="D157" s="76"/>
    </row>
    <row r="158" spans="1:4" s="43" customFormat="1" ht="16.5" customHeight="1">
      <c r="A158" s="19"/>
      <c r="B158" s="22" t="s">
        <v>50</v>
      </c>
      <c r="C158" s="42">
        <v>524850</v>
      </c>
      <c r="D158" s="76"/>
    </row>
    <row r="159" spans="1:4" s="43" customFormat="1" ht="16.5" customHeight="1">
      <c r="A159" s="19"/>
      <c r="B159" s="22" t="s">
        <v>56</v>
      </c>
      <c r="C159" s="42">
        <v>248350</v>
      </c>
      <c r="D159" s="76"/>
    </row>
    <row r="160" spans="1:4" s="43" customFormat="1" ht="16.5" customHeight="1">
      <c r="A160" s="19"/>
      <c r="B160" s="22" t="s">
        <v>44</v>
      </c>
      <c r="C160" s="42">
        <v>3057400</v>
      </c>
      <c r="D160" s="76"/>
    </row>
    <row r="161" spans="1:4" s="43" customFormat="1" ht="16.5" customHeight="1">
      <c r="A161" s="19"/>
      <c r="B161" s="22" t="s">
        <v>51</v>
      </c>
      <c r="C161" s="42">
        <v>1366550</v>
      </c>
      <c r="D161" s="76"/>
    </row>
    <row r="162" spans="1:4" s="43" customFormat="1" ht="16.5" customHeight="1">
      <c r="A162" s="19"/>
      <c r="B162" s="22" t="s">
        <v>54</v>
      </c>
      <c r="C162" s="42">
        <v>185850</v>
      </c>
      <c r="D162" s="76"/>
    </row>
    <row r="163" spans="1:4" s="43" customFormat="1" ht="16.5" customHeight="1">
      <c r="A163" s="19"/>
      <c r="B163" s="22" t="s">
        <v>53</v>
      </c>
      <c r="C163" s="42">
        <v>846950</v>
      </c>
      <c r="D163" s="76"/>
    </row>
    <row r="164" spans="1:4" s="43" customFormat="1" ht="16.5" customHeight="1">
      <c r="A164" s="19"/>
      <c r="B164" s="22" t="s">
        <v>58</v>
      </c>
      <c r="C164" s="42">
        <v>3500</v>
      </c>
      <c r="D164" s="76"/>
    </row>
    <row r="165" spans="1:4" s="43" customFormat="1" ht="16.5" customHeight="1">
      <c r="A165" s="19"/>
      <c r="B165" s="22"/>
      <c r="C165" s="40">
        <f>SUM(C149:C164)</f>
        <v>19352950</v>
      </c>
      <c r="D165" s="77">
        <v>160970150</v>
      </c>
    </row>
    <row r="166" spans="1:4" s="43" customFormat="1" ht="16.5" customHeight="1">
      <c r="A166" s="19"/>
      <c r="B166" s="22"/>
      <c r="C166" s="42"/>
      <c r="D166" s="76"/>
    </row>
    <row r="167" spans="1:4" s="43" customFormat="1" ht="16.5" customHeight="1" thickBot="1">
      <c r="A167" s="19"/>
      <c r="B167" s="22"/>
      <c r="C167" s="42"/>
      <c r="D167" s="76"/>
    </row>
    <row r="168" spans="1:4" s="43" customFormat="1" ht="16.5" customHeight="1" thickBot="1">
      <c r="A168" s="21" t="s">
        <v>31</v>
      </c>
      <c r="B168" s="13"/>
      <c r="C168" s="42"/>
      <c r="D168" s="76"/>
    </row>
    <row r="169" spans="1:4" s="43" customFormat="1" ht="16.5" customHeight="1">
      <c r="A169" s="19"/>
      <c r="B169" s="22" t="s">
        <v>46</v>
      </c>
      <c r="C169" s="42">
        <v>371800</v>
      </c>
      <c r="D169" s="76"/>
    </row>
    <row r="170" spans="1:4" s="43" customFormat="1" ht="16.5" customHeight="1">
      <c r="A170" s="19"/>
      <c r="B170" s="22" t="s">
        <v>47</v>
      </c>
      <c r="C170" s="42">
        <v>439050</v>
      </c>
      <c r="D170" s="76"/>
    </row>
    <row r="171" spans="1:4" s="43" customFormat="1" ht="16.5" customHeight="1">
      <c r="A171" s="19"/>
      <c r="B171" s="22" t="s">
        <v>48</v>
      </c>
      <c r="C171" s="42">
        <v>529350</v>
      </c>
      <c r="D171" s="76"/>
    </row>
    <row r="172" spans="1:4" s="43" customFormat="1" ht="16.5" customHeight="1">
      <c r="A172" s="19"/>
      <c r="B172" s="22" t="s">
        <v>49</v>
      </c>
      <c r="C172" s="42">
        <v>310300</v>
      </c>
      <c r="D172" s="76"/>
    </row>
    <row r="173" spans="1:4" s="43" customFormat="1" ht="16.5" customHeight="1">
      <c r="A173" s="19"/>
      <c r="B173" s="22" t="s">
        <v>42</v>
      </c>
      <c r="C173" s="42">
        <v>2000</v>
      </c>
      <c r="D173" s="76"/>
    </row>
    <row r="174" spans="1:4" s="43" customFormat="1" ht="16.5" customHeight="1">
      <c r="A174" s="19"/>
      <c r="B174" s="22" t="s">
        <v>57</v>
      </c>
      <c r="C174" s="42">
        <v>59150</v>
      </c>
      <c r="D174" s="76"/>
    </row>
    <row r="175" spans="1:4" s="43" customFormat="1" ht="16.5" customHeight="1">
      <c r="A175" s="19"/>
      <c r="B175" s="22" t="s">
        <v>43</v>
      </c>
      <c r="C175" s="42">
        <v>221500</v>
      </c>
      <c r="D175" s="76"/>
    </row>
    <row r="176" spans="1:4" s="43" customFormat="1" ht="16.5" customHeight="1">
      <c r="A176" s="19"/>
      <c r="B176" s="22" t="s">
        <v>55</v>
      </c>
      <c r="C176" s="42">
        <v>49800</v>
      </c>
      <c r="D176" s="76"/>
    </row>
    <row r="177" spans="1:4" s="43" customFormat="1" ht="16.5" customHeight="1">
      <c r="A177" s="19"/>
      <c r="B177" s="22" t="s">
        <v>52</v>
      </c>
      <c r="C177" s="42">
        <v>142700</v>
      </c>
      <c r="D177" s="76"/>
    </row>
    <row r="178" spans="1:4" s="43" customFormat="1" ht="16.5" customHeight="1">
      <c r="A178" s="19"/>
      <c r="B178" s="22" t="s">
        <v>50</v>
      </c>
      <c r="C178" s="42">
        <v>162150</v>
      </c>
      <c r="D178" s="76"/>
    </row>
    <row r="179" spans="1:4" s="43" customFormat="1" ht="16.5" customHeight="1">
      <c r="A179" s="19"/>
      <c r="B179" s="22" t="s">
        <v>56</v>
      </c>
      <c r="C179" s="42">
        <v>2500</v>
      </c>
      <c r="D179" s="76"/>
    </row>
    <row r="180" spans="1:4" s="43" customFormat="1" ht="16.5" customHeight="1">
      <c r="A180" s="19"/>
      <c r="B180" s="22" t="s">
        <v>44</v>
      </c>
      <c r="C180" s="42">
        <v>425800</v>
      </c>
      <c r="D180" s="76"/>
    </row>
    <row r="181" spans="1:4" s="43" customFormat="1" ht="16.5" customHeight="1">
      <c r="A181" s="19"/>
      <c r="B181" s="22" t="s">
        <v>54</v>
      </c>
      <c r="C181" s="42">
        <v>46650</v>
      </c>
      <c r="D181" s="76"/>
    </row>
    <row r="182" spans="1:4" s="43" customFormat="1" ht="16.5" customHeight="1">
      <c r="A182" s="19"/>
      <c r="B182" s="22" t="s">
        <v>51</v>
      </c>
      <c r="C182" s="42">
        <v>40300</v>
      </c>
      <c r="D182" s="76"/>
    </row>
    <row r="183" spans="1:4" s="43" customFormat="1" ht="16.5" customHeight="1">
      <c r="A183" s="19"/>
      <c r="B183" s="22" t="s">
        <v>53</v>
      </c>
      <c r="C183" s="42">
        <v>29950</v>
      </c>
      <c r="D183" s="76"/>
    </row>
    <row r="184" spans="1:4" s="43" customFormat="1" ht="16.5" customHeight="1">
      <c r="A184" s="19"/>
      <c r="B184" s="22"/>
      <c r="C184" s="40">
        <f>SUM(C169:C183)</f>
        <v>2833000</v>
      </c>
      <c r="D184" s="77">
        <v>14066750</v>
      </c>
    </row>
    <row r="185" spans="1:4" s="43" customFormat="1" ht="16.5" customHeight="1" thickBot="1">
      <c r="A185" s="19"/>
      <c r="B185" s="22"/>
      <c r="C185" s="42"/>
      <c r="D185" s="76"/>
    </row>
    <row r="186" spans="1:4" s="43" customFormat="1" ht="16.5" customHeight="1" thickBot="1">
      <c r="A186" s="21" t="s">
        <v>32</v>
      </c>
      <c r="B186" s="13"/>
      <c r="C186" s="42"/>
      <c r="D186" s="76"/>
    </row>
    <row r="187" spans="1:4" s="43" customFormat="1" ht="16.5" customHeight="1">
      <c r="A187" s="19"/>
      <c r="B187" s="22" t="s">
        <v>46</v>
      </c>
      <c r="C187" s="42">
        <v>141000</v>
      </c>
      <c r="D187" s="76"/>
    </row>
    <row r="188" spans="1:4" s="43" customFormat="1" ht="16.5" customHeight="1">
      <c r="A188" s="19"/>
      <c r="B188" s="22" t="s">
        <v>47</v>
      </c>
      <c r="C188" s="42">
        <v>426950</v>
      </c>
      <c r="D188" s="76"/>
    </row>
    <row r="189" spans="1:4" s="43" customFormat="1" ht="16.5" customHeight="1">
      <c r="A189" s="19"/>
      <c r="B189" s="22" t="s">
        <v>48</v>
      </c>
      <c r="C189" s="42">
        <v>355100</v>
      </c>
      <c r="D189" s="76"/>
    </row>
    <row r="190" spans="1:4" s="43" customFormat="1" ht="16.5" customHeight="1">
      <c r="A190" s="19"/>
      <c r="B190" s="22" t="s">
        <v>49</v>
      </c>
      <c r="C190" s="42">
        <v>75750</v>
      </c>
      <c r="D190" s="76"/>
    </row>
    <row r="191" spans="1:4" s="43" customFormat="1" ht="16.5" customHeight="1">
      <c r="A191" s="19"/>
      <c r="B191" s="22" t="s">
        <v>57</v>
      </c>
      <c r="C191" s="42">
        <v>96050</v>
      </c>
      <c r="D191" s="76"/>
    </row>
    <row r="192" spans="1:4" s="43" customFormat="1" ht="16.5" customHeight="1">
      <c r="A192" s="19"/>
      <c r="B192" s="22" t="s">
        <v>43</v>
      </c>
      <c r="C192" s="42">
        <v>36300</v>
      </c>
      <c r="D192" s="76"/>
    </row>
    <row r="193" spans="1:4" s="43" customFormat="1" ht="16.5" customHeight="1">
      <c r="A193" s="19"/>
      <c r="B193" s="22" t="s">
        <v>55</v>
      </c>
      <c r="C193" s="42">
        <v>3900</v>
      </c>
      <c r="D193" s="76"/>
    </row>
    <row r="194" spans="1:4" s="43" customFormat="1" ht="16.5" customHeight="1">
      <c r="A194" s="19"/>
      <c r="B194" s="22" t="s">
        <v>52</v>
      </c>
      <c r="C194" s="42">
        <v>67850</v>
      </c>
      <c r="D194" s="76"/>
    </row>
    <row r="195" spans="1:4" s="43" customFormat="1" ht="16.5" customHeight="1">
      <c r="A195" s="19"/>
      <c r="B195" s="22" t="s">
        <v>50</v>
      </c>
      <c r="C195" s="42">
        <v>2150</v>
      </c>
      <c r="D195" s="76"/>
    </row>
    <row r="196" spans="1:4" s="43" customFormat="1" ht="16.5" customHeight="1">
      <c r="A196" s="19"/>
      <c r="B196" s="22" t="s">
        <v>56</v>
      </c>
      <c r="C196" s="42">
        <v>5650</v>
      </c>
      <c r="D196" s="76"/>
    </row>
    <row r="197" spans="1:4" s="43" customFormat="1" ht="16.5" customHeight="1">
      <c r="A197" s="19"/>
      <c r="B197" s="22" t="s">
        <v>44</v>
      </c>
      <c r="C197" s="42">
        <v>38550</v>
      </c>
      <c r="D197" s="76"/>
    </row>
    <row r="198" spans="1:4" s="43" customFormat="1" ht="16.5" customHeight="1">
      <c r="A198" s="19"/>
      <c r="B198" s="22" t="s">
        <v>51</v>
      </c>
      <c r="C198" s="42">
        <v>29500</v>
      </c>
      <c r="D198" s="76"/>
    </row>
    <row r="199" spans="1:4" s="43" customFormat="1" ht="16.5" customHeight="1">
      <c r="A199" s="19"/>
      <c r="B199" s="22" t="s">
        <v>54</v>
      </c>
      <c r="C199" s="42">
        <v>6000</v>
      </c>
      <c r="D199" s="76"/>
    </row>
    <row r="200" spans="1:4" s="43" customFormat="1" ht="16.5" customHeight="1">
      <c r="A200" s="19"/>
      <c r="B200" s="22"/>
      <c r="C200" s="40">
        <f>SUM(C187:C199)</f>
        <v>1284750</v>
      </c>
      <c r="D200" s="77">
        <v>14721700</v>
      </c>
    </row>
    <row r="201" spans="1:4" s="43" customFormat="1" ht="16.5" customHeight="1" thickBot="1">
      <c r="A201" s="19"/>
      <c r="B201" s="22"/>
      <c r="C201" s="42"/>
      <c r="D201" s="76"/>
    </row>
    <row r="202" spans="1:4" s="43" customFormat="1" ht="16.5" customHeight="1" thickBot="1">
      <c r="A202" s="21" t="s">
        <v>33</v>
      </c>
      <c r="B202" s="39"/>
      <c r="C202" s="42"/>
      <c r="D202" s="76"/>
    </row>
    <row r="203" spans="1:4" s="43" customFormat="1" ht="16.5" customHeight="1">
      <c r="A203" s="19"/>
      <c r="B203" s="22" t="s">
        <v>48</v>
      </c>
      <c r="C203" s="42">
        <v>44300</v>
      </c>
      <c r="D203" s="76"/>
    </row>
    <row r="204" spans="1:4" s="43" customFormat="1" ht="16.5" customHeight="1">
      <c r="A204" s="19"/>
      <c r="B204" s="22" t="s">
        <v>53</v>
      </c>
      <c r="C204" s="42">
        <v>20000</v>
      </c>
      <c r="D204" s="76"/>
    </row>
    <row r="205" spans="1:4" s="43" customFormat="1" ht="16.5" customHeight="1">
      <c r="A205" s="19"/>
      <c r="B205" s="22"/>
      <c r="C205" s="40">
        <f>SUM(C203:C204)</f>
        <v>64300</v>
      </c>
      <c r="D205" s="77" t="s">
        <v>45</v>
      </c>
    </row>
    <row r="206" spans="1:4" s="43" customFormat="1" ht="16.5" customHeight="1" thickBot="1">
      <c r="A206" s="19"/>
      <c r="B206" s="22"/>
      <c r="C206" s="40"/>
      <c r="D206" s="77"/>
    </row>
    <row r="207" spans="1:4" s="43" customFormat="1" ht="16.5" customHeight="1" thickBot="1">
      <c r="A207" s="21" t="s">
        <v>12</v>
      </c>
      <c r="B207" s="22"/>
      <c r="C207" s="40"/>
      <c r="D207" s="77"/>
    </row>
    <row r="208" spans="1:4" s="43" customFormat="1" ht="16.5" customHeight="1">
      <c r="A208" s="37"/>
      <c r="B208" s="22" t="s">
        <v>49</v>
      </c>
      <c r="C208" s="42">
        <v>1350</v>
      </c>
      <c r="D208" s="76"/>
    </row>
    <row r="209" spans="1:4" s="43" customFormat="1" ht="16.5" customHeight="1">
      <c r="A209" s="37"/>
      <c r="B209" s="22"/>
      <c r="C209" s="40">
        <f>SUM(C208)</f>
        <v>1350</v>
      </c>
      <c r="D209" s="77" t="s">
        <v>45</v>
      </c>
    </row>
    <row r="210" spans="1:4" s="43" customFormat="1" ht="16.5" customHeight="1" thickBot="1">
      <c r="A210" s="19"/>
      <c r="B210" s="22"/>
      <c r="C210" s="42"/>
      <c r="D210" s="76"/>
    </row>
    <row r="211" spans="1:4" s="43" customFormat="1" ht="16.5" customHeight="1" thickBot="1">
      <c r="A211" s="21" t="s">
        <v>34</v>
      </c>
      <c r="B211" s="13"/>
      <c r="C211" s="42"/>
      <c r="D211" s="76"/>
    </row>
    <row r="212" spans="1:4" s="43" customFormat="1" ht="16.5" customHeight="1">
      <c r="A212" s="19"/>
      <c r="B212" s="22" t="s">
        <v>47</v>
      </c>
      <c r="C212" s="42">
        <v>22700</v>
      </c>
      <c r="D212" s="76"/>
    </row>
    <row r="213" spans="1:4" s="43" customFormat="1" ht="16.5" customHeight="1">
      <c r="A213" s="19"/>
      <c r="B213" s="22" t="s">
        <v>44</v>
      </c>
      <c r="C213" s="42">
        <v>13250</v>
      </c>
      <c r="D213" s="76"/>
    </row>
    <row r="214" spans="1:4" s="43" customFormat="1" ht="16.5" customHeight="1">
      <c r="A214" s="19"/>
      <c r="B214" s="22"/>
      <c r="C214" s="40">
        <f>SUM(C212:C213)</f>
        <v>35950</v>
      </c>
      <c r="D214" s="77">
        <v>1921400</v>
      </c>
    </row>
    <row r="215" spans="1:4" s="43" customFormat="1" ht="16.5" customHeight="1" thickBot="1">
      <c r="A215" s="19"/>
      <c r="B215" s="22"/>
      <c r="C215" s="42"/>
      <c r="D215" s="76"/>
    </row>
    <row r="216" spans="1:4" s="43" customFormat="1" ht="16.5" customHeight="1" thickBot="1">
      <c r="A216" s="21" t="s">
        <v>35</v>
      </c>
      <c r="B216" s="13"/>
      <c r="C216" s="42"/>
      <c r="D216" s="76"/>
    </row>
    <row r="217" spans="1:4" s="43" customFormat="1" ht="16.5" customHeight="1">
      <c r="A217" s="19"/>
      <c r="B217" s="22" t="s">
        <v>49</v>
      </c>
      <c r="C217" s="42">
        <v>4200</v>
      </c>
      <c r="D217" s="76"/>
    </row>
    <row r="218" spans="1:4" s="43" customFormat="1" ht="16.5" customHeight="1">
      <c r="A218" s="19"/>
      <c r="B218" s="13"/>
      <c r="C218" s="40">
        <f>SUM(C217)</f>
        <v>4200</v>
      </c>
      <c r="D218" s="77" t="s">
        <v>45</v>
      </c>
    </row>
    <row r="219" spans="1:4" s="43" customFormat="1" ht="16.5" customHeight="1" thickBot="1">
      <c r="A219" s="19"/>
      <c r="B219" s="13"/>
      <c r="C219" s="42"/>
      <c r="D219" s="76"/>
    </row>
    <row r="220" spans="1:4" s="43" customFormat="1" ht="16.5" customHeight="1" thickBot="1">
      <c r="A220" s="15" t="s">
        <v>59</v>
      </c>
      <c r="B220" s="13"/>
      <c r="C220" s="40">
        <f>SUM(C10+C20+C31+C39+C48+C54+C58+C62+C67+C83+C94+C98+C104+C108+C126+C145+C165+C184+C200+C205+C209+C214+C218)</f>
        <v>35846410</v>
      </c>
      <c r="D220" s="77">
        <v>358457500</v>
      </c>
    </row>
    <row r="221" spans="1:4" ht="12.75">
      <c r="A221" s="19"/>
      <c r="B221" s="13"/>
      <c r="C221" s="41"/>
      <c r="D221" s="78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0"/>
  <sheetViews>
    <sheetView zoomScalePageLayoutView="0" workbookViewId="0" topLeftCell="A184">
      <selection activeCell="D34" sqref="D34"/>
    </sheetView>
  </sheetViews>
  <sheetFormatPr defaultColWidth="9.140625" defaultRowHeight="12.75"/>
  <cols>
    <col min="1" max="1" width="18.00390625" style="0" customWidth="1"/>
    <col min="2" max="2" width="29.140625" style="0" customWidth="1"/>
    <col min="3" max="3" width="15.7109375" style="38" customWidth="1"/>
    <col min="4" max="4" width="16.57421875" style="38" bestFit="1" customWidth="1"/>
    <col min="5" max="5" width="14.140625" style="0" bestFit="1" customWidth="1"/>
    <col min="6" max="6" width="11.421875" style="0" bestFit="1" customWidth="1"/>
  </cols>
  <sheetData>
    <row r="1" spans="1:4" ht="20.25">
      <c r="A1" s="1" t="s">
        <v>60</v>
      </c>
      <c r="B1" s="44"/>
      <c r="C1" s="2"/>
      <c r="D1" s="28"/>
    </row>
    <row r="2" spans="1:4" ht="16.5" customHeight="1">
      <c r="A2" s="29"/>
      <c r="B2" s="45"/>
      <c r="C2" s="5">
        <v>2001</v>
      </c>
      <c r="D2" s="6">
        <v>2001</v>
      </c>
    </row>
    <row r="3" spans="1:4" ht="16.5" customHeight="1">
      <c r="A3" s="31" t="s">
        <v>41</v>
      </c>
      <c r="B3" s="32" t="s">
        <v>40</v>
      </c>
      <c r="C3" s="8" t="s">
        <v>2</v>
      </c>
      <c r="D3" s="9" t="s">
        <v>3</v>
      </c>
    </row>
    <row r="4" spans="1:4" ht="16.5" customHeight="1" thickBot="1">
      <c r="A4" s="46"/>
      <c r="B4" s="34"/>
      <c r="C4" s="35" t="s">
        <v>4</v>
      </c>
      <c r="D4" s="36" t="s">
        <v>5</v>
      </c>
    </row>
    <row r="5" spans="1:4" s="43" customFormat="1" ht="16.5" customHeight="1" thickBot="1">
      <c r="A5" s="22"/>
      <c r="B5" s="22"/>
      <c r="C5" s="42"/>
      <c r="D5" s="42"/>
    </row>
    <row r="6" spans="1:4" s="43" customFormat="1" ht="16.5" customHeight="1" thickBot="1">
      <c r="A6" s="21" t="s">
        <v>46</v>
      </c>
      <c r="B6" s="13"/>
      <c r="C6" s="42"/>
      <c r="D6" s="42"/>
    </row>
    <row r="7" spans="1:4" s="43" customFormat="1" ht="16.5" customHeight="1">
      <c r="A7" s="13"/>
      <c r="B7" s="22" t="s">
        <v>14</v>
      </c>
      <c r="C7" s="42">
        <v>1520</v>
      </c>
      <c r="D7" s="42"/>
    </row>
    <row r="8" spans="1:4" s="43" customFormat="1" ht="16.5" customHeight="1">
      <c r="A8" s="13"/>
      <c r="B8" s="22" t="s">
        <v>15</v>
      </c>
      <c r="C8" s="42">
        <v>0</v>
      </c>
      <c r="D8" s="42"/>
    </row>
    <row r="9" spans="1:4" s="43" customFormat="1" ht="16.5" customHeight="1">
      <c r="A9" s="13"/>
      <c r="B9" s="22" t="s">
        <v>16</v>
      </c>
      <c r="C9" s="42">
        <v>14050</v>
      </c>
      <c r="D9" s="42"/>
    </row>
    <row r="10" spans="1:4" s="43" customFormat="1" ht="16.5" customHeight="1">
      <c r="A10" s="13"/>
      <c r="B10" s="22" t="s">
        <v>17</v>
      </c>
      <c r="C10" s="42">
        <v>6800</v>
      </c>
      <c r="D10" s="42"/>
    </row>
    <row r="11" spans="1:4" s="43" customFormat="1" ht="16.5" customHeight="1">
      <c r="A11" s="13"/>
      <c r="B11" s="22" t="s">
        <v>21</v>
      </c>
      <c r="C11" s="42">
        <v>844350</v>
      </c>
      <c r="D11" s="42"/>
    </row>
    <row r="12" spans="1:4" s="43" customFormat="1" ht="16.5" customHeight="1">
      <c r="A12" s="13"/>
      <c r="B12" s="22" t="s">
        <v>22</v>
      </c>
      <c r="C12" s="42">
        <v>337650</v>
      </c>
      <c r="D12" s="42"/>
    </row>
    <row r="13" spans="1:4" s="43" customFormat="1" ht="16.5" customHeight="1">
      <c r="A13" s="13"/>
      <c r="B13" s="22" t="s">
        <v>23</v>
      </c>
      <c r="C13" s="42">
        <v>56750</v>
      </c>
      <c r="D13" s="42"/>
    </row>
    <row r="14" spans="1:4" s="43" customFormat="1" ht="16.5" customHeight="1">
      <c r="A14" s="13"/>
      <c r="B14" s="22" t="s">
        <v>28</v>
      </c>
      <c r="C14" s="42">
        <v>7600</v>
      </c>
      <c r="D14" s="42"/>
    </row>
    <row r="15" spans="1:4" s="43" customFormat="1" ht="16.5" customHeight="1">
      <c r="A15" s="13"/>
      <c r="B15" s="22" t="s">
        <v>29</v>
      </c>
      <c r="C15" s="42">
        <v>490750</v>
      </c>
      <c r="D15" s="42"/>
    </row>
    <row r="16" spans="1:4" s="43" customFormat="1" ht="16.5" customHeight="1">
      <c r="A16" s="13"/>
      <c r="B16" s="22" t="s">
        <v>30</v>
      </c>
      <c r="C16" s="42">
        <v>1764750</v>
      </c>
      <c r="D16" s="42"/>
    </row>
    <row r="17" spans="1:4" s="43" customFormat="1" ht="16.5" customHeight="1">
      <c r="A17" s="13"/>
      <c r="B17" s="22" t="s">
        <v>31</v>
      </c>
      <c r="C17" s="42">
        <v>371800</v>
      </c>
      <c r="D17" s="64"/>
    </row>
    <row r="18" spans="1:4" s="43" customFormat="1" ht="16.5" customHeight="1">
      <c r="A18" s="13"/>
      <c r="B18" s="22" t="s">
        <v>32</v>
      </c>
      <c r="C18" s="42">
        <v>141000</v>
      </c>
      <c r="D18" s="64"/>
    </row>
    <row r="19" spans="1:6" s="43" customFormat="1" ht="16.5" customHeight="1">
      <c r="A19" s="13"/>
      <c r="B19" s="22"/>
      <c r="C19" s="40">
        <f>SUM(C7:C18)</f>
        <v>4037020</v>
      </c>
      <c r="D19" s="65">
        <v>48870434</v>
      </c>
      <c r="E19" s="62"/>
      <c r="F19" s="63"/>
    </row>
    <row r="20" spans="1:4" s="43" customFormat="1" ht="16.5" customHeight="1" thickBot="1">
      <c r="A20" s="13"/>
      <c r="B20" s="22"/>
      <c r="C20" s="42"/>
      <c r="D20" s="65"/>
    </row>
    <row r="21" spans="1:4" s="43" customFormat="1" ht="16.5" customHeight="1" thickBot="1">
      <c r="A21" s="21" t="s">
        <v>47</v>
      </c>
      <c r="B21" s="13"/>
      <c r="C21" s="42"/>
      <c r="D21" s="65"/>
    </row>
    <row r="22" spans="1:4" s="43" customFormat="1" ht="16.5" customHeight="1">
      <c r="A22" s="13"/>
      <c r="B22" s="22" t="s">
        <v>14</v>
      </c>
      <c r="C22" s="42">
        <v>400</v>
      </c>
      <c r="D22" s="65"/>
    </row>
    <row r="23" spans="1:4" s="43" customFormat="1" ht="16.5" customHeight="1">
      <c r="A23" s="13"/>
      <c r="B23" s="22" t="s">
        <v>15</v>
      </c>
      <c r="C23" s="47">
        <v>15550</v>
      </c>
      <c r="D23" s="66"/>
    </row>
    <row r="24" spans="1:4" s="43" customFormat="1" ht="16.5" customHeight="1">
      <c r="A24" s="13"/>
      <c r="B24" s="22" t="s">
        <v>16</v>
      </c>
      <c r="C24" s="42">
        <v>250</v>
      </c>
      <c r="D24" s="65"/>
    </row>
    <row r="25" spans="1:4" s="43" customFormat="1" ht="16.5" customHeight="1">
      <c r="A25" s="13"/>
      <c r="B25" s="22" t="s">
        <v>17</v>
      </c>
      <c r="C25" s="42">
        <v>550</v>
      </c>
      <c r="D25" s="65"/>
    </row>
    <row r="26" spans="1:4" s="43" customFormat="1" ht="16.5" customHeight="1">
      <c r="A26" s="13"/>
      <c r="B26" s="22" t="s">
        <v>22</v>
      </c>
      <c r="C26" s="42">
        <v>209450</v>
      </c>
      <c r="D26" s="65"/>
    </row>
    <row r="27" spans="1:4" s="43" customFormat="1" ht="16.5" customHeight="1">
      <c r="A27" s="13"/>
      <c r="B27" s="22" t="s">
        <v>27</v>
      </c>
      <c r="C27" s="42">
        <v>22700</v>
      </c>
      <c r="D27" s="65"/>
    </row>
    <row r="28" spans="1:4" s="43" customFormat="1" ht="16.5" customHeight="1">
      <c r="A28" s="13"/>
      <c r="B28" s="22" t="s">
        <v>28</v>
      </c>
      <c r="C28" s="42">
        <v>80350</v>
      </c>
      <c r="D28" s="65"/>
    </row>
    <row r="29" spans="1:4" s="43" customFormat="1" ht="16.5" customHeight="1">
      <c r="A29" s="13"/>
      <c r="B29" s="22" t="s">
        <v>29</v>
      </c>
      <c r="C29" s="42">
        <v>2038900</v>
      </c>
      <c r="D29" s="65"/>
    </row>
    <row r="30" spans="1:4" s="43" customFormat="1" ht="16.5" customHeight="1">
      <c r="A30" s="13"/>
      <c r="B30" s="22" t="s">
        <v>30</v>
      </c>
      <c r="C30" s="42">
        <v>3004150</v>
      </c>
      <c r="D30" s="65"/>
    </row>
    <row r="31" spans="1:4" s="43" customFormat="1" ht="16.5" customHeight="1">
      <c r="A31" s="13"/>
      <c r="B31" s="22" t="s">
        <v>31</v>
      </c>
      <c r="C31" s="42">
        <v>439050</v>
      </c>
      <c r="D31" s="65"/>
    </row>
    <row r="32" spans="1:4" s="43" customFormat="1" ht="16.5" customHeight="1">
      <c r="A32" s="13"/>
      <c r="B32" s="22" t="s">
        <v>32</v>
      </c>
      <c r="C32" s="42">
        <v>426950</v>
      </c>
      <c r="D32" s="65"/>
    </row>
    <row r="33" spans="1:4" s="43" customFormat="1" ht="16.5" customHeight="1">
      <c r="A33" s="13"/>
      <c r="B33" s="22" t="s">
        <v>34</v>
      </c>
      <c r="C33" s="42">
        <v>22700</v>
      </c>
      <c r="D33" s="65"/>
    </row>
    <row r="34" spans="1:6" s="43" customFormat="1" ht="16.5" customHeight="1">
      <c r="A34" s="37"/>
      <c r="B34" s="13"/>
      <c r="C34" s="40">
        <f>SUM(C22:C33)</f>
        <v>6261000</v>
      </c>
      <c r="D34" s="65">
        <v>76100616</v>
      </c>
      <c r="F34" s="63"/>
    </row>
    <row r="35" spans="1:4" s="43" customFormat="1" ht="16.5" customHeight="1" thickBot="1">
      <c r="A35" s="37"/>
      <c r="B35" s="13"/>
      <c r="C35" s="42"/>
      <c r="D35" s="64"/>
    </row>
    <row r="36" spans="1:4" s="43" customFormat="1" ht="16.5" customHeight="1" thickBot="1">
      <c r="A36" s="21" t="s">
        <v>48</v>
      </c>
      <c r="B36" s="13"/>
      <c r="C36" s="42"/>
      <c r="D36" s="64"/>
    </row>
    <row r="37" spans="1:4" s="43" customFormat="1" ht="16.5" customHeight="1">
      <c r="A37" s="13"/>
      <c r="B37" s="22" t="s">
        <v>14</v>
      </c>
      <c r="C37" s="42">
        <v>12650</v>
      </c>
      <c r="D37" s="64"/>
    </row>
    <row r="38" spans="1:4" s="43" customFormat="1" ht="16.5" customHeight="1">
      <c r="A38" s="13"/>
      <c r="B38" s="22" t="s">
        <v>15</v>
      </c>
      <c r="C38" s="42">
        <v>24750</v>
      </c>
      <c r="D38" s="64"/>
    </row>
    <row r="39" spans="1:4" s="43" customFormat="1" ht="16.5" customHeight="1">
      <c r="A39" s="13"/>
      <c r="B39" s="22" t="s">
        <v>17</v>
      </c>
      <c r="C39" s="42">
        <v>54100</v>
      </c>
      <c r="D39" s="64"/>
    </row>
    <row r="40" spans="1:4" s="43" customFormat="1" ht="16.5" customHeight="1">
      <c r="A40" s="13"/>
      <c r="B40" s="22" t="s">
        <v>22</v>
      </c>
      <c r="C40" s="42">
        <v>409800</v>
      </c>
      <c r="D40" s="64"/>
    </row>
    <row r="41" spans="1:4" s="43" customFormat="1" ht="16.5" customHeight="1">
      <c r="A41" s="13"/>
      <c r="B41" s="22" t="s">
        <v>23</v>
      </c>
      <c r="C41" s="42">
        <v>424450</v>
      </c>
      <c r="D41" s="64"/>
    </row>
    <row r="42" spans="1:4" s="43" customFormat="1" ht="16.5" customHeight="1">
      <c r="A42" s="13"/>
      <c r="B42" s="22" t="s">
        <v>26</v>
      </c>
      <c r="C42" s="42">
        <v>26950</v>
      </c>
      <c r="D42" s="64"/>
    </row>
    <row r="43" spans="1:4" s="43" customFormat="1" ht="16.5" customHeight="1">
      <c r="A43" s="13"/>
      <c r="B43" s="22" t="s">
        <v>28</v>
      </c>
      <c r="C43" s="42">
        <v>44250</v>
      </c>
      <c r="D43" s="64"/>
    </row>
    <row r="44" spans="1:4" s="43" customFormat="1" ht="16.5" customHeight="1">
      <c r="A44" s="13"/>
      <c r="B44" s="22" t="s">
        <v>29</v>
      </c>
      <c r="C44" s="42">
        <v>841150</v>
      </c>
      <c r="D44" s="64"/>
    </row>
    <row r="45" spans="1:4" s="43" customFormat="1" ht="16.5" customHeight="1">
      <c r="A45" s="13"/>
      <c r="B45" s="22" t="s">
        <v>30</v>
      </c>
      <c r="C45" s="42">
        <v>3700200</v>
      </c>
      <c r="D45" s="64"/>
    </row>
    <row r="46" spans="1:4" s="43" customFormat="1" ht="16.5" customHeight="1">
      <c r="A46" s="13"/>
      <c r="B46" s="22" t="s">
        <v>31</v>
      </c>
      <c r="C46" s="42">
        <v>529350</v>
      </c>
      <c r="D46" s="64"/>
    </row>
    <row r="47" spans="1:4" s="43" customFormat="1" ht="16.5" customHeight="1">
      <c r="A47" s="13"/>
      <c r="B47" s="22" t="s">
        <v>32</v>
      </c>
      <c r="C47" s="42">
        <v>355100</v>
      </c>
      <c r="D47" s="64"/>
    </row>
    <row r="48" spans="1:4" s="43" customFormat="1" ht="16.5" customHeight="1">
      <c r="A48" s="13"/>
      <c r="B48" s="22" t="s">
        <v>33</v>
      </c>
      <c r="C48" s="42">
        <v>44300</v>
      </c>
      <c r="D48" s="64"/>
    </row>
    <row r="49" spans="1:4" s="43" customFormat="1" ht="16.5" customHeight="1">
      <c r="A49" s="13"/>
      <c r="B49" s="22" t="s">
        <v>34</v>
      </c>
      <c r="C49" s="42">
        <v>0</v>
      </c>
      <c r="D49" s="64"/>
    </row>
    <row r="50" spans="1:4" s="43" customFormat="1" ht="16.5" customHeight="1">
      <c r="A50" s="13"/>
      <c r="B50" s="22"/>
      <c r="C50" s="40">
        <f>SUM(C37:C49)</f>
        <v>6467050</v>
      </c>
      <c r="D50" s="65">
        <v>62308000</v>
      </c>
    </row>
    <row r="51" spans="1:4" s="43" customFormat="1" ht="16.5" customHeight="1">
      <c r="A51" s="13"/>
      <c r="B51" s="22"/>
      <c r="C51" s="40"/>
      <c r="D51" s="65"/>
    </row>
    <row r="52" spans="1:4" s="43" customFormat="1" ht="16.5" customHeight="1" thickBot="1">
      <c r="A52" s="13"/>
      <c r="B52" s="22"/>
      <c r="C52" s="42"/>
      <c r="D52" s="64"/>
    </row>
    <row r="53" spans="1:4" s="43" customFormat="1" ht="16.5" customHeight="1" thickBot="1">
      <c r="A53" s="21" t="s">
        <v>49</v>
      </c>
      <c r="B53" s="13"/>
      <c r="C53" s="42"/>
      <c r="D53" s="64"/>
    </row>
    <row r="54" spans="1:4" s="43" customFormat="1" ht="16.5" customHeight="1">
      <c r="A54" s="13"/>
      <c r="B54" s="22" t="s">
        <v>14</v>
      </c>
      <c r="C54" s="42">
        <v>1250</v>
      </c>
      <c r="D54" s="64"/>
    </row>
    <row r="55" spans="1:4" s="43" customFormat="1" ht="16.5" customHeight="1">
      <c r="A55" s="13"/>
      <c r="B55" s="22" t="s">
        <v>15</v>
      </c>
      <c r="C55" s="42">
        <v>15000</v>
      </c>
      <c r="D55" s="64"/>
    </row>
    <row r="56" spans="1:4" s="43" customFormat="1" ht="16.5" customHeight="1">
      <c r="A56" s="13"/>
      <c r="B56" s="22" t="s">
        <v>18</v>
      </c>
      <c r="C56" s="42">
        <v>50</v>
      </c>
      <c r="D56" s="64"/>
    </row>
    <row r="57" spans="1:4" s="43" customFormat="1" ht="16.5" customHeight="1">
      <c r="A57" s="13"/>
      <c r="B57" s="22" t="s">
        <v>24</v>
      </c>
      <c r="C57" s="42">
        <v>3100</v>
      </c>
      <c r="D57" s="64"/>
    </row>
    <row r="58" spans="1:4" s="43" customFormat="1" ht="16.5" customHeight="1">
      <c r="A58" s="13"/>
      <c r="B58" s="22" t="s">
        <v>26</v>
      </c>
      <c r="C58" s="42">
        <v>44050</v>
      </c>
      <c r="D58" s="64"/>
    </row>
    <row r="59" spans="1:4" s="43" customFormat="1" ht="16.5" customHeight="1">
      <c r="A59" s="13"/>
      <c r="B59" s="22" t="s">
        <v>28</v>
      </c>
      <c r="C59" s="42">
        <v>2450</v>
      </c>
      <c r="D59" s="64"/>
    </row>
    <row r="60" spans="1:4" s="43" customFormat="1" ht="16.5" customHeight="1">
      <c r="A60" s="13"/>
      <c r="B60" s="22" t="s">
        <v>29</v>
      </c>
      <c r="C60" s="42">
        <v>269450</v>
      </c>
      <c r="D60" s="64"/>
    </row>
    <row r="61" spans="1:4" s="43" customFormat="1" ht="16.5" customHeight="1">
      <c r="A61" s="13"/>
      <c r="B61" s="22" t="s">
        <v>30</v>
      </c>
      <c r="C61" s="42">
        <v>1348850</v>
      </c>
      <c r="D61" s="64"/>
    </row>
    <row r="62" spans="1:4" s="43" customFormat="1" ht="16.5" customHeight="1">
      <c r="A62" s="13"/>
      <c r="B62" s="22" t="s">
        <v>31</v>
      </c>
      <c r="C62" s="42">
        <v>310300</v>
      </c>
      <c r="D62" s="64"/>
    </row>
    <row r="63" spans="1:4" s="43" customFormat="1" ht="16.5" customHeight="1">
      <c r="A63" s="13"/>
      <c r="B63" s="22" t="s">
        <v>32</v>
      </c>
      <c r="C63" s="42">
        <v>75750</v>
      </c>
      <c r="D63" s="64"/>
    </row>
    <row r="64" spans="1:4" s="43" customFormat="1" ht="16.5" customHeight="1">
      <c r="A64" s="13"/>
      <c r="B64" s="22" t="s">
        <v>61</v>
      </c>
      <c r="C64" s="42">
        <v>1350</v>
      </c>
      <c r="D64" s="64"/>
    </row>
    <row r="65" spans="1:4" s="43" customFormat="1" ht="16.5" customHeight="1">
      <c r="A65" s="13"/>
      <c r="B65" s="22" t="s">
        <v>35</v>
      </c>
      <c r="C65" s="42">
        <v>4200</v>
      </c>
      <c r="D65" s="64"/>
    </row>
    <row r="66" spans="1:4" s="43" customFormat="1" ht="16.5" customHeight="1">
      <c r="A66" s="13"/>
      <c r="B66" s="22"/>
      <c r="C66" s="40">
        <f>SUM(C54:C65)</f>
        <v>2075800</v>
      </c>
      <c r="D66" s="65">
        <v>18084450</v>
      </c>
    </row>
    <row r="67" spans="1:4" s="43" customFormat="1" ht="16.5" customHeight="1" thickBot="1">
      <c r="A67" s="13"/>
      <c r="B67" s="22"/>
      <c r="C67" s="42"/>
      <c r="D67" s="64"/>
    </row>
    <row r="68" spans="1:4" s="43" customFormat="1" ht="16.5" customHeight="1" thickBot="1">
      <c r="A68" s="21" t="s">
        <v>42</v>
      </c>
      <c r="B68" s="13"/>
      <c r="C68" s="42"/>
      <c r="D68" s="64"/>
    </row>
    <row r="69" spans="1:4" s="43" customFormat="1" ht="16.5" customHeight="1">
      <c r="A69" s="13"/>
      <c r="B69" s="22" t="s">
        <v>13</v>
      </c>
      <c r="C69" s="47">
        <v>800</v>
      </c>
      <c r="D69" s="67"/>
    </row>
    <row r="70" spans="1:4" s="43" customFormat="1" ht="16.5" customHeight="1">
      <c r="A70" s="13"/>
      <c r="B70" s="22" t="s">
        <v>22</v>
      </c>
      <c r="C70" s="42">
        <v>2400</v>
      </c>
      <c r="D70" s="64"/>
    </row>
    <row r="71" spans="1:4" s="43" customFormat="1" ht="16.5" customHeight="1">
      <c r="A71" s="13"/>
      <c r="B71" s="22" t="s">
        <v>28</v>
      </c>
      <c r="C71" s="42">
        <v>650</v>
      </c>
      <c r="D71" s="64"/>
    </row>
    <row r="72" spans="1:4" s="43" customFormat="1" ht="16.5" customHeight="1">
      <c r="A72" s="13"/>
      <c r="B72" s="22" t="s">
        <v>29</v>
      </c>
      <c r="C72" s="42">
        <v>23550</v>
      </c>
      <c r="D72" s="64"/>
    </row>
    <row r="73" spans="1:4" s="43" customFormat="1" ht="16.5" customHeight="1">
      <c r="A73" s="13"/>
      <c r="B73" s="22" t="s">
        <v>30</v>
      </c>
      <c r="C73" s="42">
        <v>173150</v>
      </c>
      <c r="D73" s="64"/>
    </row>
    <row r="74" spans="1:4" s="43" customFormat="1" ht="16.5" customHeight="1">
      <c r="A74" s="13"/>
      <c r="B74" s="22" t="s">
        <v>31</v>
      </c>
      <c r="C74" s="42">
        <v>2000</v>
      </c>
      <c r="D74" s="64"/>
    </row>
    <row r="75" spans="1:4" s="43" customFormat="1" ht="16.5" customHeight="1">
      <c r="A75" s="13"/>
      <c r="B75" s="22"/>
      <c r="C75" s="40">
        <f>SUM(C69:C74)</f>
        <v>202550</v>
      </c>
      <c r="D75" s="65">
        <v>3026550</v>
      </c>
    </row>
    <row r="76" spans="1:4" s="43" customFormat="1" ht="16.5" customHeight="1" thickBot="1">
      <c r="A76" s="13"/>
      <c r="B76" s="22"/>
      <c r="C76" s="42"/>
      <c r="D76" s="64"/>
    </row>
    <row r="77" spans="1:4" s="43" customFormat="1" ht="16.5" customHeight="1" thickBot="1">
      <c r="A77" s="21" t="s">
        <v>57</v>
      </c>
      <c r="B77" s="13"/>
      <c r="C77" s="42"/>
      <c r="D77" s="64"/>
    </row>
    <row r="78" spans="1:4" s="43" customFormat="1" ht="16.5" customHeight="1">
      <c r="A78" s="13"/>
      <c r="B78" s="22" t="s">
        <v>28</v>
      </c>
      <c r="C78" s="47">
        <v>3050</v>
      </c>
      <c r="D78" s="67"/>
    </row>
    <row r="79" spans="1:4" s="43" customFormat="1" ht="16.5" customHeight="1">
      <c r="A79" s="13"/>
      <c r="B79" s="22" t="s">
        <v>29</v>
      </c>
      <c r="C79" s="42">
        <v>59200</v>
      </c>
      <c r="D79" s="64"/>
    </row>
    <row r="80" spans="1:4" s="43" customFormat="1" ht="16.5" customHeight="1">
      <c r="A80" s="13"/>
      <c r="B80" s="22" t="s">
        <v>30</v>
      </c>
      <c r="C80" s="42">
        <v>499600</v>
      </c>
      <c r="D80" s="64"/>
    </row>
    <row r="81" spans="1:4" s="43" customFormat="1" ht="16.5" customHeight="1">
      <c r="A81" s="13"/>
      <c r="B81" s="22" t="s">
        <v>31</v>
      </c>
      <c r="C81" s="42">
        <v>59150</v>
      </c>
      <c r="D81" s="64"/>
    </row>
    <row r="82" spans="1:4" s="43" customFormat="1" ht="16.5" customHeight="1">
      <c r="A82" s="13"/>
      <c r="B82" s="22" t="s">
        <v>32</v>
      </c>
      <c r="C82" s="42">
        <v>96050</v>
      </c>
      <c r="D82" s="64"/>
    </row>
    <row r="83" spans="1:4" s="43" customFormat="1" ht="16.5" customHeight="1">
      <c r="A83" s="13"/>
      <c r="B83" s="22"/>
      <c r="C83" s="20">
        <f>SUM(C78:C82)</f>
        <v>717050</v>
      </c>
      <c r="D83" s="68">
        <v>6490300</v>
      </c>
    </row>
    <row r="84" spans="1:4" s="43" customFormat="1" ht="16.5" customHeight="1" thickBot="1">
      <c r="A84" s="13"/>
      <c r="B84" s="22"/>
      <c r="C84" s="42"/>
      <c r="D84" s="64"/>
    </row>
    <row r="85" spans="1:4" s="43" customFormat="1" ht="16.5" customHeight="1" thickBot="1">
      <c r="A85" s="21" t="s">
        <v>43</v>
      </c>
      <c r="B85" s="13"/>
      <c r="C85" s="42"/>
      <c r="D85" s="64"/>
    </row>
    <row r="86" spans="1:4" s="43" customFormat="1" ht="16.5" customHeight="1">
      <c r="A86" s="13"/>
      <c r="B86" s="22" t="s">
        <v>13</v>
      </c>
      <c r="C86" s="42">
        <v>500</v>
      </c>
      <c r="D86" s="64"/>
    </row>
    <row r="87" spans="1:4" s="43" customFormat="1" ht="16.5" customHeight="1">
      <c r="A87" s="13"/>
      <c r="B87" s="22" t="s">
        <v>17</v>
      </c>
      <c r="C87" s="42">
        <v>6450</v>
      </c>
      <c r="D87" s="64"/>
    </row>
    <row r="88" spans="1:4" s="43" customFormat="1" ht="16.5" customHeight="1">
      <c r="A88" s="13"/>
      <c r="B88" s="22" t="s">
        <v>22</v>
      </c>
      <c r="C88" s="42">
        <v>167300</v>
      </c>
      <c r="D88" s="64"/>
    </row>
    <row r="89" spans="1:4" s="43" customFormat="1" ht="16.5" customHeight="1">
      <c r="A89" s="13"/>
      <c r="B89" s="22" t="s">
        <v>23</v>
      </c>
      <c r="C89" s="42">
        <v>53650</v>
      </c>
      <c r="D89" s="64"/>
    </row>
    <row r="90" spans="1:4" s="43" customFormat="1" ht="16.5" customHeight="1">
      <c r="A90" s="13"/>
      <c r="B90" s="22" t="s">
        <v>28</v>
      </c>
      <c r="C90" s="42">
        <v>4750</v>
      </c>
      <c r="D90" s="64"/>
    </row>
    <row r="91" spans="1:4" s="43" customFormat="1" ht="16.5" customHeight="1">
      <c r="A91" s="13"/>
      <c r="B91" s="22" t="s">
        <v>29</v>
      </c>
      <c r="C91" s="42">
        <v>257450</v>
      </c>
      <c r="D91" s="64"/>
    </row>
    <row r="92" spans="1:4" s="43" customFormat="1" ht="16.5" customHeight="1">
      <c r="A92" s="13"/>
      <c r="B92" s="22" t="s">
        <v>30</v>
      </c>
      <c r="C92" s="42">
        <v>699100</v>
      </c>
      <c r="D92" s="64"/>
    </row>
    <row r="93" spans="1:4" s="43" customFormat="1" ht="16.5" customHeight="1">
      <c r="A93" s="13"/>
      <c r="B93" s="22" t="s">
        <v>31</v>
      </c>
      <c r="C93" s="42">
        <v>221500</v>
      </c>
      <c r="D93" s="64"/>
    </row>
    <row r="94" spans="1:4" s="43" customFormat="1" ht="16.5" customHeight="1">
      <c r="A94" s="13"/>
      <c r="B94" s="22" t="s">
        <v>32</v>
      </c>
      <c r="C94" s="42">
        <v>36300</v>
      </c>
      <c r="D94" s="64"/>
    </row>
    <row r="95" spans="1:4" s="43" customFormat="1" ht="16.5" customHeight="1">
      <c r="A95" s="13"/>
      <c r="B95" s="22"/>
      <c r="C95" s="40">
        <f>SUM(C86:C94)</f>
        <v>1447000</v>
      </c>
      <c r="D95" s="65">
        <v>12156200</v>
      </c>
    </row>
    <row r="96" spans="1:4" s="43" customFormat="1" ht="16.5" customHeight="1" thickBot="1">
      <c r="A96" s="13"/>
      <c r="B96" s="22"/>
      <c r="C96" s="42"/>
      <c r="D96" s="64"/>
    </row>
    <row r="97" spans="1:4" s="43" customFormat="1" ht="16.5" customHeight="1" thickBot="1">
      <c r="A97" s="21" t="s">
        <v>55</v>
      </c>
      <c r="B97" s="13"/>
      <c r="C97" s="42"/>
      <c r="D97" s="64"/>
    </row>
    <row r="98" spans="1:4" s="43" customFormat="1" ht="16.5" customHeight="1">
      <c r="A98" s="13"/>
      <c r="B98" s="22" t="s">
        <v>22</v>
      </c>
      <c r="C98" s="42">
        <v>10000</v>
      </c>
      <c r="D98" s="64"/>
    </row>
    <row r="99" spans="1:4" s="43" customFormat="1" ht="16.5" customHeight="1">
      <c r="A99" s="13"/>
      <c r="B99" s="22" t="s">
        <v>28</v>
      </c>
      <c r="C99" s="42">
        <v>12000</v>
      </c>
      <c r="D99" s="64"/>
    </row>
    <row r="100" spans="1:4" s="43" customFormat="1" ht="16.5" customHeight="1">
      <c r="A100" s="13"/>
      <c r="B100" s="22" t="s">
        <v>29</v>
      </c>
      <c r="C100" s="42">
        <v>241100</v>
      </c>
      <c r="D100" s="64"/>
    </row>
    <row r="101" spans="1:4" s="43" customFormat="1" ht="16.5" customHeight="1">
      <c r="A101" s="13"/>
      <c r="B101" s="22" t="s">
        <v>30</v>
      </c>
      <c r="C101" s="42">
        <v>944950</v>
      </c>
      <c r="D101" s="64"/>
    </row>
    <row r="102" spans="1:4" s="43" customFormat="1" ht="16.5" customHeight="1">
      <c r="A102" s="13"/>
      <c r="B102" s="22" t="s">
        <v>31</v>
      </c>
      <c r="C102" s="42">
        <v>49800</v>
      </c>
      <c r="D102" s="64"/>
    </row>
    <row r="103" spans="1:4" s="43" customFormat="1" ht="16.5" customHeight="1">
      <c r="A103" s="13"/>
      <c r="B103" s="22" t="s">
        <v>26</v>
      </c>
      <c r="C103" s="42">
        <v>1500</v>
      </c>
      <c r="D103" s="64"/>
    </row>
    <row r="104" spans="1:4" s="43" customFormat="1" ht="16.5" customHeight="1">
      <c r="A104" s="13"/>
      <c r="B104" s="22" t="s">
        <v>32</v>
      </c>
      <c r="C104" s="42">
        <v>3900</v>
      </c>
      <c r="D104" s="64"/>
    </row>
    <row r="105" spans="1:4" s="43" customFormat="1" ht="16.5" customHeight="1" thickBot="1">
      <c r="A105" s="13"/>
      <c r="B105" s="22"/>
      <c r="C105" s="40">
        <f>SUM(C98:C104)</f>
        <v>1263250</v>
      </c>
      <c r="D105" s="65">
        <v>12966650</v>
      </c>
    </row>
    <row r="106" spans="1:4" s="43" customFormat="1" ht="16.5" customHeight="1" thickBot="1">
      <c r="A106" s="21" t="s">
        <v>52</v>
      </c>
      <c r="B106" s="13"/>
      <c r="C106" s="42"/>
      <c r="D106" s="64"/>
    </row>
    <row r="107" spans="1:4" s="43" customFormat="1" ht="16.5" customHeight="1">
      <c r="A107" s="37"/>
      <c r="B107" s="13" t="s">
        <v>15</v>
      </c>
      <c r="C107" s="42">
        <v>350</v>
      </c>
      <c r="D107" s="64"/>
    </row>
    <row r="108" spans="1:4" s="43" customFormat="1" ht="16.5" customHeight="1">
      <c r="A108" s="13"/>
      <c r="B108" s="22" t="s">
        <v>17</v>
      </c>
      <c r="C108" s="42">
        <v>0</v>
      </c>
      <c r="D108" s="64"/>
    </row>
    <row r="109" spans="1:4" s="43" customFormat="1" ht="16.5" customHeight="1">
      <c r="A109" s="13"/>
      <c r="B109" s="22" t="s">
        <v>22</v>
      </c>
      <c r="C109" s="42">
        <v>92050</v>
      </c>
      <c r="D109" s="64"/>
    </row>
    <row r="110" spans="1:4" s="43" customFormat="1" ht="16.5" customHeight="1">
      <c r="A110" s="13"/>
      <c r="B110" s="22" t="s">
        <v>23</v>
      </c>
      <c r="C110" s="42">
        <v>27150</v>
      </c>
      <c r="D110" s="64"/>
    </row>
    <row r="111" spans="1:4" s="43" customFormat="1" ht="16.5" customHeight="1">
      <c r="A111" s="13"/>
      <c r="B111" s="22" t="s">
        <v>28</v>
      </c>
      <c r="C111" s="42">
        <v>87900</v>
      </c>
      <c r="D111" s="64"/>
    </row>
    <row r="112" spans="1:4" s="43" customFormat="1" ht="16.5" customHeight="1">
      <c r="A112" s="13"/>
      <c r="B112" s="22" t="s">
        <v>29</v>
      </c>
      <c r="C112" s="42">
        <v>667550</v>
      </c>
      <c r="D112" s="64"/>
    </row>
    <row r="113" spans="1:4" s="43" customFormat="1" ht="16.5" customHeight="1">
      <c r="A113" s="13"/>
      <c r="B113" s="22" t="s">
        <v>30</v>
      </c>
      <c r="C113" s="42">
        <v>984750</v>
      </c>
      <c r="D113" s="64"/>
    </row>
    <row r="114" spans="1:4" s="43" customFormat="1" ht="16.5" customHeight="1">
      <c r="A114" s="13"/>
      <c r="B114" s="22" t="s">
        <v>31</v>
      </c>
      <c r="C114" s="42">
        <v>142700</v>
      </c>
      <c r="D114" s="64"/>
    </row>
    <row r="115" spans="1:4" s="43" customFormat="1" ht="16.5" customHeight="1">
      <c r="A115" s="13"/>
      <c r="B115" s="22" t="s">
        <v>32</v>
      </c>
      <c r="C115" s="42">
        <v>67850</v>
      </c>
      <c r="D115" s="64"/>
    </row>
    <row r="116" spans="1:4" s="43" customFormat="1" ht="16.5" customHeight="1">
      <c r="A116" s="13"/>
      <c r="B116" s="22"/>
      <c r="C116" s="40">
        <f>SUM(C107:C115)</f>
        <v>2070300</v>
      </c>
      <c r="D116" s="65">
        <v>25088700</v>
      </c>
    </row>
    <row r="117" spans="1:4" s="43" customFormat="1" ht="16.5" customHeight="1" thickBot="1">
      <c r="A117" s="13"/>
      <c r="B117" s="22"/>
      <c r="C117" s="42"/>
      <c r="D117" s="64"/>
    </row>
    <row r="118" spans="1:4" s="43" customFormat="1" ht="16.5" customHeight="1" thickBot="1">
      <c r="A118" s="21" t="s">
        <v>50</v>
      </c>
      <c r="B118" s="13"/>
      <c r="C118" s="42"/>
      <c r="D118" s="64"/>
    </row>
    <row r="119" spans="1:4" s="43" customFormat="1" ht="16.5" customHeight="1">
      <c r="A119" s="37"/>
      <c r="B119" s="13" t="s">
        <v>14</v>
      </c>
      <c r="C119" s="42">
        <v>50</v>
      </c>
      <c r="D119" s="64"/>
    </row>
    <row r="120" spans="1:4" s="43" customFormat="1" ht="16.5" customHeight="1">
      <c r="A120" s="13"/>
      <c r="B120" s="22" t="s">
        <v>16</v>
      </c>
      <c r="C120" s="42">
        <v>320</v>
      </c>
      <c r="D120" s="64"/>
    </row>
    <row r="121" spans="1:4" s="43" customFormat="1" ht="16.5" customHeight="1">
      <c r="A121" s="13"/>
      <c r="B121" s="22" t="s">
        <v>19</v>
      </c>
      <c r="C121" s="42">
        <v>25500</v>
      </c>
      <c r="D121" s="64"/>
    </row>
    <row r="122" spans="1:4" s="43" customFormat="1" ht="16.5" customHeight="1">
      <c r="A122" s="13"/>
      <c r="B122" s="22" t="s">
        <v>20</v>
      </c>
      <c r="C122" s="42">
        <v>9150</v>
      </c>
      <c r="D122" s="64"/>
    </row>
    <row r="123" spans="1:4" s="43" customFormat="1" ht="16.5" customHeight="1">
      <c r="A123" s="13"/>
      <c r="B123" s="22" t="s">
        <v>22</v>
      </c>
      <c r="C123" s="42">
        <v>59800</v>
      </c>
      <c r="D123" s="64"/>
    </row>
    <row r="124" spans="1:4" s="43" customFormat="1" ht="16.5" customHeight="1">
      <c r="A124" s="13"/>
      <c r="B124" s="22" t="s">
        <v>23</v>
      </c>
      <c r="C124" s="42">
        <v>21850</v>
      </c>
      <c r="D124" s="64"/>
    </row>
    <row r="125" spans="1:4" s="43" customFormat="1" ht="16.5" customHeight="1">
      <c r="A125" s="13"/>
      <c r="B125" s="22" t="s">
        <v>28</v>
      </c>
      <c r="C125" s="42">
        <v>4300</v>
      </c>
      <c r="D125" s="64"/>
    </row>
    <row r="126" spans="1:4" s="43" customFormat="1" ht="16.5" customHeight="1">
      <c r="A126" s="13"/>
      <c r="B126" s="22" t="s">
        <v>29</v>
      </c>
      <c r="C126" s="42">
        <v>230100</v>
      </c>
      <c r="D126" s="64"/>
    </row>
    <row r="127" spans="1:4" s="43" customFormat="1" ht="16.5" customHeight="1">
      <c r="A127" s="13"/>
      <c r="B127" s="22" t="s">
        <v>30</v>
      </c>
      <c r="C127" s="42">
        <v>524850</v>
      </c>
      <c r="D127" s="64"/>
    </row>
    <row r="128" spans="1:4" s="43" customFormat="1" ht="16.5" customHeight="1">
      <c r="A128" s="13"/>
      <c r="B128" s="22" t="s">
        <v>31</v>
      </c>
      <c r="C128" s="42">
        <v>162150</v>
      </c>
      <c r="D128" s="64"/>
    </row>
    <row r="129" spans="1:4" s="43" customFormat="1" ht="16.5" customHeight="1">
      <c r="A129" s="13"/>
      <c r="B129" s="22" t="s">
        <v>32</v>
      </c>
      <c r="C129" s="42">
        <v>2150</v>
      </c>
      <c r="D129" s="64"/>
    </row>
    <row r="130" spans="1:4" s="43" customFormat="1" ht="16.5" customHeight="1">
      <c r="A130" s="13"/>
      <c r="B130" s="22"/>
      <c r="C130" s="40">
        <f>SUM(C119:C129)</f>
        <v>1040220</v>
      </c>
      <c r="D130" s="65">
        <v>10026850</v>
      </c>
    </row>
    <row r="131" spans="1:4" s="43" customFormat="1" ht="16.5" customHeight="1" thickBot="1">
      <c r="A131" s="13"/>
      <c r="B131" s="22"/>
      <c r="C131" s="42"/>
      <c r="D131" s="64"/>
    </row>
    <row r="132" spans="1:4" s="43" customFormat="1" ht="16.5" customHeight="1" thickBot="1">
      <c r="A132" s="21" t="s">
        <v>56</v>
      </c>
      <c r="B132" s="13"/>
      <c r="C132" s="42"/>
      <c r="D132" s="64"/>
    </row>
    <row r="133" spans="1:4" s="43" customFormat="1" ht="16.5" customHeight="1">
      <c r="A133" s="13"/>
      <c r="B133" s="22" t="s">
        <v>22</v>
      </c>
      <c r="C133" s="42">
        <v>5400</v>
      </c>
      <c r="D133" s="64"/>
    </row>
    <row r="134" spans="1:4" s="43" customFormat="1" ht="16.5" customHeight="1">
      <c r="A134" s="13"/>
      <c r="B134" s="22" t="s">
        <v>23</v>
      </c>
      <c r="C134" s="42">
        <v>0</v>
      </c>
      <c r="D134" s="64"/>
    </row>
    <row r="135" spans="1:4" s="43" customFormat="1" ht="16.5" customHeight="1">
      <c r="A135" s="13"/>
      <c r="B135" s="22" t="s">
        <v>28</v>
      </c>
      <c r="C135" s="42">
        <v>11900</v>
      </c>
      <c r="D135" s="64"/>
    </row>
    <row r="136" spans="1:4" s="43" customFormat="1" ht="16.5" customHeight="1">
      <c r="A136" s="13"/>
      <c r="B136" s="22" t="s">
        <v>29</v>
      </c>
      <c r="C136" s="42">
        <v>133550</v>
      </c>
      <c r="D136" s="64"/>
    </row>
    <row r="137" spans="1:4" s="43" customFormat="1" ht="16.5" customHeight="1">
      <c r="A137" s="13"/>
      <c r="B137" s="22" t="s">
        <v>30</v>
      </c>
      <c r="C137" s="42">
        <v>248350</v>
      </c>
      <c r="D137" s="64"/>
    </row>
    <row r="138" spans="1:4" s="43" customFormat="1" ht="16.5" customHeight="1">
      <c r="A138" s="13"/>
      <c r="B138" s="22" t="s">
        <v>31</v>
      </c>
      <c r="C138" s="42">
        <v>2500</v>
      </c>
      <c r="D138" s="64"/>
    </row>
    <row r="139" spans="1:4" s="43" customFormat="1" ht="16.5" customHeight="1">
      <c r="A139" s="13"/>
      <c r="B139" s="22" t="s">
        <v>32</v>
      </c>
      <c r="C139" s="42">
        <v>5650</v>
      </c>
      <c r="D139" s="64"/>
    </row>
    <row r="140" spans="1:4" s="43" customFormat="1" ht="16.5" customHeight="1">
      <c r="A140" s="13"/>
      <c r="B140" s="22"/>
      <c r="C140" s="40">
        <f>SUM(C133:C139)</f>
        <v>407350</v>
      </c>
      <c r="D140" s="65">
        <v>3614600</v>
      </c>
    </row>
    <row r="141" spans="1:4" s="43" customFormat="1" ht="16.5" customHeight="1" thickBot="1">
      <c r="A141" s="13"/>
      <c r="B141" s="22"/>
      <c r="C141" s="42"/>
      <c r="D141" s="64"/>
    </row>
    <row r="142" spans="1:4" s="43" customFormat="1" ht="16.5" customHeight="1" thickBot="1">
      <c r="A142" s="21" t="s">
        <v>44</v>
      </c>
      <c r="B142" s="13"/>
      <c r="C142" s="42"/>
      <c r="D142" s="64"/>
    </row>
    <row r="143" spans="1:4" s="43" customFormat="1" ht="16.5" customHeight="1">
      <c r="A143" s="13"/>
      <c r="B143" s="22" t="s">
        <v>13</v>
      </c>
      <c r="C143" s="42">
        <v>7000</v>
      </c>
      <c r="D143" s="64"/>
    </row>
    <row r="144" spans="1:4" s="43" customFormat="1" ht="16.5" customHeight="1">
      <c r="A144" s="13"/>
      <c r="B144" s="22" t="s">
        <v>14</v>
      </c>
      <c r="C144" s="42">
        <v>0</v>
      </c>
      <c r="D144" s="64"/>
    </row>
    <row r="145" spans="1:4" s="43" customFormat="1" ht="16.5" customHeight="1">
      <c r="A145" s="13"/>
      <c r="B145" s="22" t="s">
        <v>15</v>
      </c>
      <c r="C145" s="42">
        <v>7400</v>
      </c>
      <c r="D145" s="64"/>
    </row>
    <row r="146" spans="1:4" s="43" customFormat="1" ht="16.5" customHeight="1">
      <c r="A146" s="13"/>
      <c r="B146" s="22" t="s">
        <v>16</v>
      </c>
      <c r="C146" s="47">
        <v>750</v>
      </c>
      <c r="D146" s="67"/>
    </row>
    <row r="147" spans="1:4" s="43" customFormat="1" ht="16.5" customHeight="1">
      <c r="A147" s="13"/>
      <c r="B147" s="22" t="s">
        <v>22</v>
      </c>
      <c r="C147" s="42">
        <v>342500</v>
      </c>
      <c r="D147" s="64"/>
    </row>
    <row r="148" spans="1:4" s="43" customFormat="1" ht="16.5" customHeight="1">
      <c r="A148" s="13"/>
      <c r="B148" s="22" t="s">
        <v>23</v>
      </c>
      <c r="C148" s="42">
        <v>5900</v>
      </c>
      <c r="D148" s="64"/>
    </row>
    <row r="149" spans="1:4" s="43" customFormat="1" ht="16.5" customHeight="1">
      <c r="A149" s="13"/>
      <c r="B149" s="22" t="s">
        <v>28</v>
      </c>
      <c r="C149" s="42">
        <v>42850</v>
      </c>
      <c r="D149" s="64"/>
    </row>
    <row r="150" spans="1:4" s="43" customFormat="1" ht="16.5" customHeight="1">
      <c r="A150" s="13"/>
      <c r="B150" s="22" t="s">
        <v>29</v>
      </c>
      <c r="C150" s="42">
        <v>1025800</v>
      </c>
      <c r="D150" s="64"/>
    </row>
    <row r="151" spans="1:4" s="43" customFormat="1" ht="16.5" customHeight="1">
      <c r="A151" s="13"/>
      <c r="B151" s="22" t="s">
        <v>30</v>
      </c>
      <c r="C151" s="42">
        <v>3057400</v>
      </c>
      <c r="D151" s="64"/>
    </row>
    <row r="152" spans="1:4" s="43" customFormat="1" ht="16.5" customHeight="1">
      <c r="A152" s="13"/>
      <c r="B152" s="22" t="s">
        <v>31</v>
      </c>
      <c r="C152" s="42">
        <v>425800</v>
      </c>
      <c r="D152" s="64"/>
    </row>
    <row r="153" spans="1:4" s="43" customFormat="1" ht="16.5" customHeight="1">
      <c r="A153" s="13"/>
      <c r="B153" s="22" t="s">
        <v>32</v>
      </c>
      <c r="C153" s="42">
        <v>38550</v>
      </c>
      <c r="D153" s="64"/>
    </row>
    <row r="154" spans="1:4" s="43" customFormat="1" ht="16.5" customHeight="1">
      <c r="A154" s="13"/>
      <c r="B154" s="22" t="s">
        <v>34</v>
      </c>
      <c r="C154" s="42">
        <v>13250</v>
      </c>
      <c r="D154" s="64"/>
    </row>
    <row r="155" spans="1:4" s="43" customFormat="1" ht="16.5" customHeight="1">
      <c r="A155" s="13"/>
      <c r="B155" s="22"/>
      <c r="C155" s="40">
        <f>SUM(C143:C154)</f>
        <v>4967200</v>
      </c>
      <c r="D155" s="65">
        <v>29804000</v>
      </c>
    </row>
    <row r="156" spans="1:4" s="43" customFormat="1" ht="16.5" customHeight="1">
      <c r="A156" s="13"/>
      <c r="B156" s="22"/>
      <c r="C156" s="42"/>
      <c r="D156" s="64"/>
    </row>
    <row r="157" spans="1:4" s="43" customFormat="1" ht="16.5" customHeight="1">
      <c r="A157" s="13"/>
      <c r="B157" s="22"/>
      <c r="C157" s="42"/>
      <c r="D157" s="64"/>
    </row>
    <row r="158" spans="1:4" s="43" customFormat="1" ht="16.5" customHeight="1" thickBot="1">
      <c r="A158" s="13"/>
      <c r="B158" s="22"/>
      <c r="C158" s="42"/>
      <c r="D158" s="64"/>
    </row>
    <row r="159" spans="1:4" s="43" customFormat="1" ht="16.5" customHeight="1" thickBot="1">
      <c r="A159" s="21" t="s">
        <v>51</v>
      </c>
      <c r="B159" s="13"/>
      <c r="C159" s="42"/>
      <c r="D159" s="64"/>
    </row>
    <row r="160" spans="1:4" s="43" customFormat="1" ht="16.5" customHeight="1">
      <c r="A160" s="13"/>
      <c r="B160" s="22" t="s">
        <v>14</v>
      </c>
      <c r="C160" s="42">
        <v>13850</v>
      </c>
      <c r="D160" s="64"/>
    </row>
    <row r="161" spans="1:4" s="43" customFormat="1" ht="16.5" customHeight="1">
      <c r="A161" s="13"/>
      <c r="B161" s="22" t="s">
        <v>15</v>
      </c>
      <c r="C161" s="42">
        <v>5300</v>
      </c>
      <c r="D161" s="64"/>
    </row>
    <row r="162" spans="1:4" s="43" customFormat="1" ht="16.5" customHeight="1">
      <c r="A162" s="13"/>
      <c r="B162" s="22" t="s">
        <v>16</v>
      </c>
      <c r="C162" s="47">
        <v>250</v>
      </c>
      <c r="D162" s="67"/>
    </row>
    <row r="163" spans="1:4" s="43" customFormat="1" ht="16.5" customHeight="1">
      <c r="A163" s="13"/>
      <c r="B163" s="22" t="s">
        <v>18</v>
      </c>
      <c r="C163" s="42">
        <v>40</v>
      </c>
      <c r="D163" s="64"/>
    </row>
    <row r="164" spans="1:4" s="43" customFormat="1" ht="16.5" customHeight="1">
      <c r="A164" s="13"/>
      <c r="B164" s="22" t="s">
        <v>22</v>
      </c>
      <c r="C164" s="42">
        <v>279850</v>
      </c>
      <c r="D164" s="64"/>
    </row>
    <row r="165" spans="1:4" s="43" customFormat="1" ht="16.5" customHeight="1">
      <c r="A165" s="13"/>
      <c r="B165" s="22" t="s">
        <v>23</v>
      </c>
      <c r="C165" s="42">
        <v>32000</v>
      </c>
      <c r="D165" s="64"/>
    </row>
    <row r="166" spans="1:4" s="43" customFormat="1" ht="16.5" customHeight="1">
      <c r="A166" s="13"/>
      <c r="B166" s="22" t="s">
        <v>28</v>
      </c>
      <c r="C166" s="42">
        <v>13500</v>
      </c>
      <c r="D166" s="64"/>
    </row>
    <row r="167" spans="1:4" s="43" customFormat="1" ht="16.5" customHeight="1">
      <c r="A167" s="13"/>
      <c r="B167" s="22" t="s">
        <v>29</v>
      </c>
      <c r="C167" s="42">
        <v>433800</v>
      </c>
      <c r="D167" s="64"/>
    </row>
    <row r="168" spans="1:4" s="43" customFormat="1" ht="16.5" customHeight="1">
      <c r="A168" s="13"/>
      <c r="B168" s="22" t="s">
        <v>30</v>
      </c>
      <c r="C168" s="42">
        <v>1366550</v>
      </c>
      <c r="D168" s="64"/>
    </row>
    <row r="169" spans="1:4" s="43" customFormat="1" ht="16.5" customHeight="1">
      <c r="A169" s="13"/>
      <c r="B169" s="22" t="s">
        <v>31</v>
      </c>
      <c r="C169" s="42">
        <v>46650</v>
      </c>
      <c r="D169" s="64"/>
    </row>
    <row r="170" spans="1:4" s="43" customFormat="1" ht="16.5" customHeight="1">
      <c r="A170" s="13"/>
      <c r="B170" s="22" t="s">
        <v>32</v>
      </c>
      <c r="C170" s="42">
        <v>29500</v>
      </c>
      <c r="D170" s="64"/>
    </row>
    <row r="171" spans="1:4" s="43" customFormat="1" ht="16.5" customHeight="1">
      <c r="A171" s="13"/>
      <c r="B171" s="13"/>
      <c r="C171" s="40">
        <f>SUM(C160:C170)</f>
        <v>2221290</v>
      </c>
      <c r="D171" s="65">
        <v>25802900</v>
      </c>
    </row>
    <row r="172" spans="1:4" s="43" customFormat="1" ht="16.5" customHeight="1" thickBot="1">
      <c r="A172" s="13"/>
      <c r="B172" s="13"/>
      <c r="C172" s="42"/>
      <c r="D172" s="64"/>
    </row>
    <row r="173" spans="1:4" s="43" customFormat="1" ht="16.5" customHeight="1" thickBot="1">
      <c r="A173" s="21" t="s">
        <v>54</v>
      </c>
      <c r="B173" s="13"/>
      <c r="C173" s="42"/>
      <c r="D173" s="64"/>
    </row>
    <row r="174" spans="1:4" s="43" customFormat="1" ht="16.5" customHeight="1">
      <c r="A174" s="13"/>
      <c r="B174" s="22" t="s">
        <v>21</v>
      </c>
      <c r="C174" s="47">
        <v>800000</v>
      </c>
      <c r="D174" s="67"/>
    </row>
    <row r="175" spans="1:4" s="43" customFormat="1" ht="16.5" customHeight="1">
      <c r="A175" s="13"/>
      <c r="B175" s="22" t="s">
        <v>22</v>
      </c>
      <c r="C175" s="42">
        <v>161000</v>
      </c>
      <c r="D175" s="64"/>
    </row>
    <row r="176" spans="1:4" s="43" customFormat="1" ht="16.5" customHeight="1">
      <c r="A176" s="13"/>
      <c r="B176" s="22" t="s">
        <v>28</v>
      </c>
      <c r="C176" s="42">
        <v>48300</v>
      </c>
      <c r="D176" s="64"/>
    </row>
    <row r="177" spans="1:4" s="43" customFormat="1" ht="16.5" customHeight="1">
      <c r="A177" s="13"/>
      <c r="B177" s="22" t="s">
        <v>29</v>
      </c>
      <c r="C177" s="42">
        <v>10300</v>
      </c>
      <c r="D177" s="64"/>
    </row>
    <row r="178" spans="1:4" s="43" customFormat="1" ht="16.5" customHeight="1">
      <c r="A178" s="13"/>
      <c r="B178" s="22" t="s">
        <v>30</v>
      </c>
      <c r="C178" s="42">
        <v>185850</v>
      </c>
      <c r="D178" s="64"/>
    </row>
    <row r="179" spans="1:4" s="43" customFormat="1" ht="16.5" customHeight="1">
      <c r="A179" s="13"/>
      <c r="B179" s="22" t="s">
        <v>31</v>
      </c>
      <c r="C179" s="42">
        <v>40300</v>
      </c>
      <c r="D179" s="64"/>
    </row>
    <row r="180" spans="1:4" s="43" customFormat="1" ht="16.5" customHeight="1">
      <c r="A180" s="13"/>
      <c r="B180" s="22" t="s">
        <v>32</v>
      </c>
      <c r="C180" s="47">
        <v>6000</v>
      </c>
      <c r="D180" s="67"/>
    </row>
    <row r="181" spans="1:4" s="43" customFormat="1" ht="16.5" customHeight="1">
      <c r="A181" s="13"/>
      <c r="B181" s="13"/>
      <c r="C181" s="40">
        <f>SUM(C174:C180)</f>
        <v>1251750</v>
      </c>
      <c r="D181" s="65">
        <v>8706500</v>
      </c>
    </row>
    <row r="182" spans="1:4" s="43" customFormat="1" ht="16.5" customHeight="1" thickBot="1">
      <c r="A182" s="13"/>
      <c r="B182" s="13"/>
      <c r="C182" s="42"/>
      <c r="D182" s="64"/>
    </row>
    <row r="183" spans="1:4" s="43" customFormat="1" ht="16.5" customHeight="1" thickBot="1">
      <c r="A183" s="21" t="s">
        <v>53</v>
      </c>
      <c r="B183" s="13"/>
      <c r="C183" s="42"/>
      <c r="D183" s="64"/>
    </row>
    <row r="184" spans="1:4" s="43" customFormat="1" ht="16.5" customHeight="1">
      <c r="A184" s="37"/>
      <c r="B184" s="22" t="s">
        <v>15</v>
      </c>
      <c r="C184" s="42">
        <v>15</v>
      </c>
      <c r="D184" s="64"/>
    </row>
    <row r="185" spans="1:4" s="43" customFormat="1" ht="16.5" customHeight="1">
      <c r="A185" s="37"/>
      <c r="B185" s="22" t="s">
        <v>18</v>
      </c>
      <c r="C185" s="42">
        <v>15</v>
      </c>
      <c r="D185" s="64"/>
    </row>
    <row r="186" spans="1:4" s="43" customFormat="1" ht="16.5" customHeight="1">
      <c r="A186" s="37"/>
      <c r="B186" s="22" t="s">
        <v>17</v>
      </c>
      <c r="C186" s="42">
        <v>5100</v>
      </c>
      <c r="D186" s="64"/>
    </row>
    <row r="187" spans="1:4" s="43" customFormat="1" ht="16.5" customHeight="1">
      <c r="A187" s="13"/>
      <c r="B187" s="22" t="s">
        <v>22</v>
      </c>
      <c r="C187" s="42">
        <v>403050</v>
      </c>
      <c r="D187" s="64"/>
    </row>
    <row r="188" spans="1:4" s="43" customFormat="1" ht="16.5" customHeight="1">
      <c r="A188" s="13"/>
      <c r="B188" s="22" t="s">
        <v>28</v>
      </c>
      <c r="C188" s="42">
        <v>17300</v>
      </c>
      <c r="D188" s="64"/>
    </row>
    <row r="189" spans="1:4" s="43" customFormat="1" ht="16.5" customHeight="1">
      <c r="A189" s="13"/>
      <c r="B189" s="22" t="s">
        <v>29</v>
      </c>
      <c r="C189" s="42">
        <v>91700</v>
      </c>
      <c r="D189" s="64"/>
    </row>
    <row r="190" spans="1:4" s="43" customFormat="1" ht="16.5" customHeight="1">
      <c r="A190" s="13"/>
      <c r="B190" s="22" t="s">
        <v>30</v>
      </c>
      <c r="C190" s="42">
        <v>846950</v>
      </c>
      <c r="D190" s="64"/>
    </row>
    <row r="191" spans="1:4" s="43" customFormat="1" ht="16.5" customHeight="1">
      <c r="A191" s="13"/>
      <c r="B191" s="22" t="s">
        <v>31</v>
      </c>
      <c r="C191" s="42">
        <v>29950</v>
      </c>
      <c r="D191" s="64"/>
    </row>
    <row r="192" spans="1:4" s="43" customFormat="1" ht="16.5" customHeight="1">
      <c r="A192" s="13"/>
      <c r="B192" s="22" t="s">
        <v>33</v>
      </c>
      <c r="C192" s="42">
        <v>20000</v>
      </c>
      <c r="D192" s="64"/>
    </row>
    <row r="193" spans="1:4" s="43" customFormat="1" ht="16.5" customHeight="1">
      <c r="A193" s="13"/>
      <c r="B193" s="22"/>
      <c r="C193" s="40">
        <f>SUM(C184:C192)</f>
        <v>1414080</v>
      </c>
      <c r="D193" s="65">
        <v>15385750</v>
      </c>
    </row>
    <row r="194" spans="1:4" s="43" customFormat="1" ht="16.5" customHeight="1" thickBot="1">
      <c r="A194" s="13"/>
      <c r="B194" s="22"/>
      <c r="C194" s="42"/>
      <c r="D194" s="64"/>
    </row>
    <row r="195" spans="1:4" s="43" customFormat="1" ht="16.5" customHeight="1" thickBot="1">
      <c r="A195" s="21" t="s">
        <v>58</v>
      </c>
      <c r="B195" s="13"/>
      <c r="C195" s="42"/>
      <c r="D195" s="64"/>
    </row>
    <row r="196" spans="1:4" s="43" customFormat="1" ht="16.5" customHeight="1">
      <c r="A196" s="13"/>
      <c r="B196" s="22" t="s">
        <v>30</v>
      </c>
      <c r="C196" s="42">
        <v>3500</v>
      </c>
      <c r="D196" s="64"/>
    </row>
    <row r="197" spans="1:4" s="43" customFormat="1" ht="16.5" customHeight="1">
      <c r="A197" s="13"/>
      <c r="B197" s="13"/>
      <c r="C197" s="40">
        <v>3500</v>
      </c>
      <c r="D197" s="65">
        <v>25000</v>
      </c>
    </row>
    <row r="198" spans="1:4" s="43" customFormat="1" ht="16.5" customHeight="1" thickBot="1">
      <c r="A198" s="13"/>
      <c r="B198" s="13"/>
      <c r="C198" s="42"/>
      <c r="D198" s="42"/>
    </row>
    <row r="199" spans="1:4" s="43" customFormat="1" ht="16.5" customHeight="1" thickBot="1">
      <c r="A199" s="15" t="s">
        <v>59</v>
      </c>
      <c r="B199" s="13"/>
      <c r="C199" s="40">
        <f>SUM(C19+C34+C50+C66+C75+C83+C95+C105+C116+C130+C140+C155+C171+C181+C193+C197)</f>
        <v>35846410</v>
      </c>
      <c r="D199" s="65">
        <f>SUM(D19+D34+D50+D66+D75+D83+D95+D105+D116+D130+D140+D155+D171+D181+D193+D197)</f>
        <v>358457500</v>
      </c>
    </row>
    <row r="200" spans="1:4" ht="15.75" customHeight="1">
      <c r="A200" s="13"/>
      <c r="B200" s="13"/>
      <c r="C200" s="41"/>
      <c r="D200" s="41"/>
    </row>
    <row r="201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Ministry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moriarh</dc:creator>
  <cp:keywords/>
  <dc:description/>
  <cp:lastModifiedBy>Cody Knox</cp:lastModifiedBy>
  <dcterms:created xsi:type="dcterms:W3CDTF">2004-08-17T05:39:21Z</dcterms:created>
  <dcterms:modified xsi:type="dcterms:W3CDTF">2014-08-31T04:01:11Z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-1490322288</vt:i4>
  </property>
  <property fmtid="{D5CDD505-2E9C-101B-9397-08002B2CF9AE}" pid="3" name="_EmailSubject">
    <vt:lpwstr>spreadsheets etc..</vt:lpwstr>
  </property>
  <property fmtid="{D5CDD505-2E9C-101B-9397-08002B2CF9AE}" pid="4" name="_AuthorEmail">
    <vt:lpwstr>Helen.Moriarty@med.govt.nz</vt:lpwstr>
  </property>
  <property fmtid="{D5CDD505-2E9C-101B-9397-08002B2CF9AE}" pid="5" name="_AuthorEmailDisplayName">
    <vt:lpwstr>Helen Moriarty</vt:lpwstr>
  </property>
  <property fmtid="{D5CDD505-2E9C-101B-9397-08002B2CF9AE}" pid="6" name="_ReviewingToolsShownOnce">
    <vt:lpwstr/>
  </property>
</Properties>
</file>