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Index" sheetId="1" r:id="rId1"/>
    <sheet name="National Summary" sheetId="2" r:id="rId2"/>
    <sheet name="Metallic Minerals" sheetId="3" r:id="rId3"/>
    <sheet name="Coal" sheetId="4" r:id="rId4"/>
    <sheet name="2005 By Region" sheetId="5" r:id="rId5"/>
    <sheet name="2005 By Commodity" sheetId="6" r:id="rId6"/>
  </sheets>
  <definedNames/>
  <calcPr fullCalcOnLoad="1"/>
</workbook>
</file>

<file path=xl/sharedStrings.xml><?xml version="1.0" encoding="utf-8"?>
<sst xmlns="http://schemas.openxmlformats.org/spreadsheetml/2006/main" count="576" uniqueCount="113">
  <si>
    <t>NZ ANNUAL PRODUCTION STATISTICS FOR ALL COMMODITIES</t>
  </si>
  <si>
    <t>COMMODITY</t>
  </si>
  <si>
    <t>Quantity</t>
  </si>
  <si>
    <t>Value</t>
  </si>
  <si>
    <t>(tonnes)</t>
  </si>
  <si>
    <t>($NZ)</t>
  </si>
  <si>
    <t>Metals</t>
  </si>
  <si>
    <t>Gold</t>
  </si>
  <si>
    <t>Silver</t>
  </si>
  <si>
    <t>Magnetite (Ironsand)</t>
  </si>
  <si>
    <t>Total</t>
  </si>
  <si>
    <t>Non Metals</t>
  </si>
  <si>
    <t>Amorphous silica</t>
  </si>
  <si>
    <t>Bentonite</t>
  </si>
  <si>
    <t>Building and dimension stone</t>
  </si>
  <si>
    <t>Clay for brick, tiles etc</t>
  </si>
  <si>
    <t>Clay for pottery and ceramics</t>
  </si>
  <si>
    <t>Decorative pebbles including scoria</t>
  </si>
  <si>
    <t>Diatomite</t>
  </si>
  <si>
    <t>Dolomite for agriculture</t>
  </si>
  <si>
    <t>Dolomite for industry</t>
  </si>
  <si>
    <t>Limestone and marl for cement</t>
  </si>
  <si>
    <t>Limestone for agriculture</t>
  </si>
  <si>
    <t>Perlite</t>
  </si>
  <si>
    <t>Pounamu</t>
  </si>
  <si>
    <t>Pumice</t>
  </si>
  <si>
    <t>Recycled Material</t>
  </si>
  <si>
    <t>Rock for reclamation &amp; protection</t>
  </si>
  <si>
    <t>Rock, sand and gravel for building</t>
  </si>
  <si>
    <t>Rock, sand and gravel for roading</t>
  </si>
  <si>
    <t>Rock, sand, gravel &amp; clay for fill</t>
  </si>
  <si>
    <t>Sand for industry</t>
  </si>
  <si>
    <t>Serpentine</t>
  </si>
  <si>
    <t>Silica Sand</t>
  </si>
  <si>
    <t>Talc</t>
  </si>
  <si>
    <t>Zeolite</t>
  </si>
  <si>
    <t>Coal</t>
  </si>
  <si>
    <t>GRAND TOTAL</t>
  </si>
  <si>
    <t>NZ INDUSTRIAL MINERAL PRODUCTION BY  COMMODITY</t>
  </si>
  <si>
    <t>MINERAL COMMODITY</t>
  </si>
  <si>
    <t>REGION</t>
  </si>
  <si>
    <t>Bay of Plenty</t>
  </si>
  <si>
    <t>Waikato</t>
  </si>
  <si>
    <t>Gisborne</t>
  </si>
  <si>
    <t>Hawkes Bay</t>
  </si>
  <si>
    <t>Canterbury</t>
  </si>
  <si>
    <t>Northland</t>
  </si>
  <si>
    <t>Auckland</t>
  </si>
  <si>
    <t>Otago</t>
  </si>
  <si>
    <t>West Coast</t>
  </si>
  <si>
    <t>Wellington</t>
  </si>
  <si>
    <t>Southland</t>
  </si>
  <si>
    <t>Nelson/Tasman</t>
  </si>
  <si>
    <t>Manawatu/Wanganui</t>
  </si>
  <si>
    <t>Marlborough</t>
  </si>
  <si>
    <t>Taranaki</t>
  </si>
  <si>
    <t>Chatham Islands</t>
  </si>
  <si>
    <t>TOTAL</t>
  </si>
  <si>
    <t>Amorphous Silica</t>
  </si>
  <si>
    <t>Limestone for industry &amp; roading</t>
  </si>
  <si>
    <t xml:space="preserve">    </t>
  </si>
  <si>
    <t xml:space="preserve"> </t>
  </si>
  <si>
    <t>Building and Dimension stone</t>
  </si>
  <si>
    <t>withheld</t>
  </si>
  <si>
    <t>METAL</t>
  </si>
  <si>
    <t>MINES</t>
  </si>
  <si>
    <t>Martha Hill</t>
  </si>
  <si>
    <t>Macraes mine</t>
  </si>
  <si>
    <t>Other hard rock</t>
  </si>
  <si>
    <t>Placer Westland</t>
  </si>
  <si>
    <t>Placer Otago/Southland</t>
  </si>
  <si>
    <t>Other</t>
  </si>
  <si>
    <t>Ironsand</t>
  </si>
  <si>
    <t>Waikato North Head</t>
  </si>
  <si>
    <t>Taharoa</t>
  </si>
  <si>
    <t>Placer Marlbrough</t>
  </si>
  <si>
    <t xml:space="preserve">Placer Tasman </t>
  </si>
  <si>
    <t>Placer BOP</t>
  </si>
  <si>
    <t>(NZ$)</t>
  </si>
  <si>
    <t>Total Value of Metals Production ($NZ)</t>
  </si>
  <si>
    <t>Region</t>
  </si>
  <si>
    <t>Opencast</t>
  </si>
  <si>
    <t>Undergound</t>
  </si>
  <si>
    <t xml:space="preserve"> Total</t>
  </si>
  <si>
    <t>NORTH ISLAND</t>
  </si>
  <si>
    <t>SOUTH ISLAND</t>
  </si>
  <si>
    <t>NEW ZEALAND</t>
  </si>
  <si>
    <t>Bituminous</t>
  </si>
  <si>
    <t>Sub Bituminous</t>
  </si>
  <si>
    <t>Lignite</t>
  </si>
  <si>
    <t xml:space="preserve">Peat </t>
  </si>
  <si>
    <t>Grand Total</t>
  </si>
  <si>
    <t xml:space="preserve">NEW ZEALAND METAL PRODUCTION </t>
  </si>
  <si>
    <t>(print to landscape)</t>
  </si>
  <si>
    <r>
      <t xml:space="preserve">Total Gold Production </t>
    </r>
    <r>
      <rPr>
        <b/>
        <i/>
        <u val="single"/>
        <sz val="10"/>
        <rFont val="Arial"/>
        <family val="2"/>
      </rPr>
      <t>(kg's)</t>
    </r>
    <r>
      <rPr>
        <b/>
        <sz val="10"/>
        <rFont val="Arial"/>
        <family val="2"/>
      </rPr>
      <t xml:space="preserve"> and Values ($)</t>
    </r>
  </si>
  <si>
    <r>
      <t xml:space="preserve">Total Silver Production </t>
    </r>
    <r>
      <rPr>
        <b/>
        <i/>
        <u val="single"/>
        <sz val="10"/>
        <rFont val="Arial"/>
        <family val="2"/>
      </rPr>
      <t>(kg's)</t>
    </r>
    <r>
      <rPr>
        <b/>
        <sz val="10"/>
        <rFont val="Arial"/>
        <family val="2"/>
      </rPr>
      <t xml:space="preserve"> and Values ($)</t>
    </r>
  </si>
  <si>
    <t>With Heald</t>
  </si>
  <si>
    <t>(Quantity in Tonnes)</t>
  </si>
  <si>
    <r>
      <t xml:space="preserve">Total Ironsand Production </t>
    </r>
    <r>
      <rPr>
        <b/>
        <i/>
        <u val="single"/>
        <sz val="10"/>
        <rFont val="Arial"/>
        <family val="2"/>
      </rPr>
      <t>(tonnes)</t>
    </r>
    <r>
      <rPr>
        <b/>
        <sz val="10"/>
        <rFont val="Arial"/>
        <family val="2"/>
      </rPr>
      <t xml:space="preserve"> and Values ($)</t>
    </r>
  </si>
  <si>
    <r>
      <t xml:space="preserve">Total </t>
    </r>
    <r>
      <rPr>
        <b/>
        <i/>
        <u val="single"/>
        <sz val="10"/>
        <rFont val="Arial"/>
        <family val="2"/>
      </rPr>
      <t>Tonnage</t>
    </r>
    <r>
      <rPr>
        <b/>
        <sz val="10"/>
        <rFont val="Arial"/>
        <family val="2"/>
      </rPr>
      <t xml:space="preserve"> Produced</t>
    </r>
  </si>
  <si>
    <t>2005 NZ COAL PRODUCTION  BY MINING METHOD, RANK AND REGION</t>
  </si>
  <si>
    <t>Total Value (NZD)</t>
  </si>
  <si>
    <r>
      <t>Metallic Minerals</t>
    </r>
    <r>
      <rPr>
        <sz val="10"/>
        <rFont val="Arial"/>
        <family val="0"/>
      </rPr>
      <t xml:space="preserve"> production summary</t>
    </r>
  </si>
  <si>
    <r>
      <t>Coal</t>
    </r>
    <r>
      <rPr>
        <sz val="10"/>
        <rFont val="Arial"/>
        <family val="0"/>
      </rPr>
      <t xml:space="preserve"> production summary (by mining method, rank and region)</t>
    </r>
  </si>
  <si>
    <r>
      <t>Industrial Minerals</t>
    </r>
    <r>
      <rPr>
        <sz val="10"/>
        <rFont val="Arial"/>
        <family val="0"/>
      </rPr>
      <t xml:space="preserve"> production summary by</t>
    </r>
    <r>
      <rPr>
        <b/>
        <sz val="10"/>
        <color indexed="10"/>
        <rFont val="Arial"/>
        <family val="2"/>
      </rPr>
      <t xml:space="preserve"> Commodity</t>
    </r>
  </si>
  <si>
    <r>
      <t>Industrial Minerals</t>
    </r>
    <r>
      <rPr>
        <sz val="10"/>
        <rFont val="Arial"/>
        <family val="0"/>
      </rPr>
      <t xml:space="preserve"> production summary by </t>
    </r>
    <r>
      <rPr>
        <b/>
        <sz val="10"/>
        <color indexed="10"/>
        <rFont val="Arial"/>
        <family val="2"/>
      </rPr>
      <t>Region</t>
    </r>
  </si>
  <si>
    <t>National Summary</t>
  </si>
  <si>
    <t>Metallic Minerals</t>
  </si>
  <si>
    <t>2005 By Region</t>
  </si>
  <si>
    <t>2005 By Commodity</t>
  </si>
  <si>
    <r>
      <t>National Summary</t>
    </r>
    <r>
      <rPr>
        <sz val="10"/>
        <rFont val="Arial"/>
        <family val="0"/>
      </rPr>
      <t xml:space="preserve"> for all commodities </t>
    </r>
  </si>
  <si>
    <t>Index - 2005 Coal, Industrial Minerals and Metallic Minerals Production Survey</t>
  </si>
  <si>
    <t>Index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</si>
</sst>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"/>
    <numFmt numFmtId="165" formatCode="&quot;$&quot;#,##0.00"/>
    <numFmt numFmtId="166" formatCode="_-* #,##0.000_-;\-* #,##0.000_-;_-* &quot;-&quot;???_-;_-@_-"/>
    <numFmt numFmtId="167" formatCode="0_ ;\-0\ "/>
    <numFmt numFmtId="168" formatCode="#,##0.000"/>
    <numFmt numFmtId="169" formatCode="&quot;$&quot;#,##0.0000;[Red]\-&quot;$&quot;#,##0.0000"/>
  </numFmts>
  <fonts count="63">
    <font>
      <sz val="10"/>
      <name val="Arial"/>
      <family val="0"/>
    </font>
    <font>
      <b/>
      <sz val="16"/>
      <color indexed="9"/>
      <name val="Arial"/>
      <family val="2"/>
    </font>
    <font>
      <sz val="8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9"/>
      <name val="Arial"/>
      <family val="2"/>
    </font>
    <font>
      <b/>
      <sz val="11"/>
      <color indexed="9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Arial"/>
      <family val="2"/>
    </font>
    <font>
      <b/>
      <sz val="12"/>
      <color indexed="8"/>
      <name val="Arial"/>
      <family val="2"/>
    </font>
    <font>
      <sz val="9"/>
      <color indexed="8"/>
      <name val="Arial"/>
      <family val="2"/>
    </font>
    <font>
      <b/>
      <i/>
      <sz val="8"/>
      <color indexed="9"/>
      <name val="Arial"/>
      <family val="2"/>
    </font>
    <font>
      <b/>
      <i/>
      <u val="single"/>
      <sz val="10"/>
      <name val="Arial"/>
      <family val="2"/>
    </font>
    <font>
      <b/>
      <sz val="14"/>
      <color indexed="9"/>
      <name val="Arial"/>
      <family val="2"/>
    </font>
    <font>
      <b/>
      <i/>
      <sz val="11"/>
      <color indexed="9"/>
      <name val="Arial"/>
      <family val="2"/>
    </font>
    <font>
      <sz val="9"/>
      <color indexed="9"/>
      <name val="Arial"/>
      <family val="2"/>
    </font>
    <font>
      <sz val="11"/>
      <name val="Arial"/>
      <family val="2"/>
    </font>
    <font>
      <b/>
      <sz val="11"/>
      <name val="Arial"/>
      <family val="0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1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165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4" fillId="33" borderId="0" xfId="0" applyFont="1" applyFill="1" applyBorder="1" applyAlignment="1">
      <alignment horizontal="right"/>
    </xf>
    <xf numFmtId="0" fontId="5" fillId="33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0" fontId="7" fillId="34" borderId="11" xfId="0" applyFont="1" applyFill="1" applyBorder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3" fontId="10" fillId="0" borderId="0" xfId="0" applyNumberFormat="1" applyFont="1" applyBorder="1" applyAlignment="1">
      <alignment/>
    </xf>
    <xf numFmtId="3" fontId="11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 horizontal="left"/>
    </xf>
    <xf numFmtId="0" fontId="12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" fillId="33" borderId="0" xfId="0" applyFont="1" applyFill="1" applyBorder="1" applyAlignment="1">
      <alignment/>
    </xf>
    <xf numFmtId="3" fontId="2" fillId="33" borderId="0" xfId="0" applyNumberFormat="1" applyFont="1" applyFill="1" applyBorder="1" applyAlignment="1">
      <alignment/>
    </xf>
    <xf numFmtId="0" fontId="14" fillId="33" borderId="0" xfId="0" applyFont="1" applyFill="1" applyBorder="1" applyAlignment="1">
      <alignment/>
    </xf>
    <xf numFmtId="1" fontId="3" fillId="33" borderId="0" xfId="0" applyNumberFormat="1" applyFont="1" applyFill="1" applyBorder="1" applyAlignment="1">
      <alignment horizontal="right"/>
    </xf>
    <xf numFmtId="0" fontId="3" fillId="35" borderId="0" xfId="0" applyFont="1" applyFill="1" applyBorder="1" applyAlignment="1">
      <alignment horizontal="left"/>
    </xf>
    <xf numFmtId="0" fontId="15" fillId="35" borderId="0" xfId="0" applyFont="1" applyFill="1" applyBorder="1" applyAlignment="1">
      <alignment horizontal="left"/>
    </xf>
    <xf numFmtId="3" fontId="4" fillId="35" borderId="0" xfId="0" applyNumberFormat="1" applyFont="1" applyFill="1" applyBorder="1" applyAlignment="1">
      <alignment horizontal="right"/>
    </xf>
    <xf numFmtId="0" fontId="14" fillId="35" borderId="0" xfId="0" applyFont="1" applyFill="1" applyBorder="1" applyAlignment="1">
      <alignment horizontal="left"/>
    </xf>
    <xf numFmtId="0" fontId="2" fillId="35" borderId="0" xfId="0" applyFont="1" applyFill="1" applyBorder="1" applyAlignment="1">
      <alignment horizontal="left"/>
    </xf>
    <xf numFmtId="3" fontId="5" fillId="35" borderId="0" xfId="0" applyNumberFormat="1" applyFont="1" applyFill="1" applyBorder="1" applyAlignment="1">
      <alignment horizontal="right"/>
    </xf>
    <xf numFmtId="0" fontId="12" fillId="0" borderId="0" xfId="0" applyFont="1" applyFill="1" applyBorder="1" applyAlignment="1">
      <alignment horizontal="left"/>
    </xf>
    <xf numFmtId="3" fontId="0" fillId="0" borderId="0" xfId="0" applyNumberFormat="1" applyFont="1" applyAlignment="1">
      <alignment/>
    </xf>
    <xf numFmtId="0" fontId="12" fillId="36" borderId="11" xfId="0" applyFont="1" applyFill="1" applyBorder="1" applyAlignment="1">
      <alignment horizontal="left"/>
    </xf>
    <xf numFmtId="3" fontId="16" fillId="0" borderId="0" xfId="0" applyNumberFormat="1" applyFont="1" applyAlignment="1">
      <alignment/>
    </xf>
    <xf numFmtId="3" fontId="16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12" fillId="34" borderId="11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3" fontId="10" fillId="0" borderId="0" xfId="0" applyNumberFormat="1" applyFont="1" applyAlignment="1">
      <alignment/>
    </xf>
    <xf numFmtId="164" fontId="0" fillId="0" borderId="0" xfId="0" applyNumberFormat="1" applyAlignment="1">
      <alignment/>
    </xf>
    <xf numFmtId="164" fontId="10" fillId="0" borderId="0" xfId="0" applyNumberFormat="1" applyFont="1" applyAlignment="1">
      <alignment/>
    </xf>
    <xf numFmtId="3" fontId="0" fillId="0" borderId="0" xfId="0" applyNumberFormat="1" applyAlignment="1">
      <alignment/>
    </xf>
    <xf numFmtId="8" fontId="0" fillId="0" borderId="0" xfId="0" applyNumberFormat="1" applyAlignment="1">
      <alignment/>
    </xf>
    <xf numFmtId="3" fontId="2" fillId="33" borderId="10" xfId="0" applyNumberFormat="1" applyFont="1" applyFill="1" applyBorder="1" applyAlignment="1">
      <alignment/>
    </xf>
    <xf numFmtId="3" fontId="4" fillId="33" borderId="0" xfId="0" applyNumberFormat="1" applyFont="1" applyFill="1" applyBorder="1" applyAlignment="1">
      <alignment horizontal="right"/>
    </xf>
    <xf numFmtId="3" fontId="5" fillId="33" borderId="0" xfId="0" applyNumberFormat="1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/>
    </xf>
    <xf numFmtId="1" fontId="3" fillId="33" borderId="0" xfId="0" applyNumberFormat="1" applyFont="1" applyFill="1" applyBorder="1" applyAlignment="1">
      <alignment/>
    </xf>
    <xf numFmtId="164" fontId="2" fillId="33" borderId="0" xfId="0" applyNumberFormat="1" applyFont="1" applyFill="1" applyBorder="1" applyAlignment="1">
      <alignment/>
    </xf>
    <xf numFmtId="164" fontId="4" fillId="33" borderId="0" xfId="0" applyNumberFormat="1" applyFont="1" applyFill="1" applyBorder="1" applyAlignment="1">
      <alignment horizontal="right"/>
    </xf>
    <xf numFmtId="164" fontId="5" fillId="33" borderId="0" xfId="0" applyNumberFormat="1" applyFont="1" applyFill="1" applyBorder="1" applyAlignment="1">
      <alignment horizontal="right"/>
    </xf>
    <xf numFmtId="164" fontId="6" fillId="0" borderId="0" xfId="0" applyNumberFormat="1" applyFont="1" applyFill="1" applyBorder="1" applyAlignment="1">
      <alignment/>
    </xf>
    <xf numFmtId="164" fontId="6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164" fontId="10" fillId="0" borderId="0" xfId="0" applyNumberFormat="1" applyFont="1" applyBorder="1" applyAlignment="1">
      <alignment/>
    </xf>
    <xf numFmtId="164" fontId="11" fillId="0" borderId="0" xfId="0" applyNumberFormat="1" applyFont="1" applyBorder="1" applyAlignment="1">
      <alignment/>
    </xf>
    <xf numFmtId="0" fontId="10" fillId="0" borderId="0" xfId="0" applyFont="1" applyAlignment="1">
      <alignment/>
    </xf>
    <xf numFmtId="3" fontId="10" fillId="0" borderId="0" xfId="0" applyNumberFormat="1" applyFont="1" applyAlignment="1">
      <alignment/>
    </xf>
    <xf numFmtId="164" fontId="16" fillId="0" borderId="0" xfId="0" applyNumberFormat="1" applyFont="1" applyAlignment="1">
      <alignment/>
    </xf>
    <xf numFmtId="164" fontId="4" fillId="35" borderId="0" xfId="0" applyNumberFormat="1" applyFont="1" applyFill="1" applyBorder="1" applyAlignment="1">
      <alignment horizontal="right"/>
    </xf>
    <xf numFmtId="164" fontId="5" fillId="35" borderId="0" xfId="0" applyNumberFormat="1" applyFont="1" applyFill="1" applyBorder="1" applyAlignment="1">
      <alignment horizontal="right"/>
    </xf>
    <xf numFmtId="164" fontId="16" fillId="0" borderId="0" xfId="0" applyNumberFormat="1" applyFont="1" applyAlignment="1">
      <alignment horizontal="right"/>
    </xf>
    <xf numFmtId="3" fontId="19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20" fillId="36" borderId="12" xfId="0" applyFont="1" applyFill="1" applyBorder="1" applyAlignment="1">
      <alignment horizontal="left"/>
    </xf>
    <xf numFmtId="0" fontId="13" fillId="0" borderId="0" xfId="0" applyFont="1" applyFill="1" applyAlignment="1">
      <alignment horizontal="left"/>
    </xf>
    <xf numFmtId="0" fontId="12" fillId="0" borderId="0" xfId="0" applyFont="1" applyFill="1" applyAlignment="1">
      <alignment horizontal="left"/>
    </xf>
    <xf numFmtId="164" fontId="13" fillId="0" borderId="0" xfId="0" applyNumberFormat="1" applyFont="1" applyFill="1" applyAlignment="1">
      <alignment horizontal="right"/>
    </xf>
    <xf numFmtId="164" fontId="21" fillId="0" borderId="0" xfId="0" applyNumberFormat="1" applyFont="1" applyFill="1" applyAlignment="1">
      <alignment horizontal="right"/>
    </xf>
    <xf numFmtId="4" fontId="13" fillId="0" borderId="0" xfId="0" applyNumberFormat="1" applyFont="1" applyFill="1" applyAlignment="1">
      <alignment horizontal="right"/>
    </xf>
    <xf numFmtId="4" fontId="12" fillId="0" borderId="0" xfId="0" applyNumberFormat="1" applyFont="1" applyFill="1" applyAlignment="1">
      <alignment horizontal="right"/>
    </xf>
    <xf numFmtId="3" fontId="13" fillId="0" borderId="0" xfId="0" applyNumberFormat="1" applyFont="1" applyFill="1" applyAlignment="1">
      <alignment horizontal="right"/>
    </xf>
    <xf numFmtId="5" fontId="13" fillId="0" borderId="0" xfId="0" applyNumberFormat="1" applyFont="1" applyFill="1" applyAlignment="1">
      <alignment horizontal="right"/>
    </xf>
    <xf numFmtId="5" fontId="21" fillId="0" borderId="0" xfId="0" applyNumberFormat="1" applyFont="1" applyFill="1" applyAlignment="1">
      <alignment horizontal="right"/>
    </xf>
    <xf numFmtId="0" fontId="9" fillId="0" borderId="0" xfId="0" applyFont="1" applyFill="1" applyAlignment="1">
      <alignment horizontal="left"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0" fontId="22" fillId="33" borderId="0" xfId="0" applyFont="1" applyFill="1" applyAlignment="1">
      <alignment/>
    </xf>
    <xf numFmtId="0" fontId="10" fillId="34" borderId="13" xfId="0" applyFont="1" applyFill="1" applyBorder="1" applyAlignment="1">
      <alignment/>
    </xf>
    <xf numFmtId="0" fontId="0" fillId="0" borderId="0" xfId="0" applyBorder="1" applyAlignment="1">
      <alignment/>
    </xf>
    <xf numFmtId="166" fontId="0" fillId="0" borderId="0" xfId="0" applyNumberFormat="1" applyBorder="1" applyAlignment="1">
      <alignment horizontal="center"/>
    </xf>
    <xf numFmtId="166" fontId="0" fillId="0" borderId="0" xfId="0" applyNumberFormat="1" applyFill="1" applyBorder="1" applyAlignment="1">
      <alignment horizontal="center"/>
    </xf>
    <xf numFmtId="0" fontId="10" fillId="34" borderId="0" xfId="0" applyFont="1" applyFill="1" applyBorder="1" applyAlignment="1">
      <alignment/>
    </xf>
    <xf numFmtId="166" fontId="10" fillId="34" borderId="12" xfId="0" applyNumberFormat="1" applyFont="1" applyFill="1" applyBorder="1" applyAlignment="1">
      <alignment horizontal="center"/>
    </xf>
    <xf numFmtId="164" fontId="10" fillId="34" borderId="12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10" fillId="0" borderId="0" xfId="0" applyFont="1" applyFill="1" applyBorder="1" applyAlignment="1">
      <alignment/>
    </xf>
    <xf numFmtId="166" fontId="10" fillId="0" borderId="0" xfId="0" applyNumberFormat="1" applyFont="1" applyFill="1" applyBorder="1" applyAlignment="1">
      <alignment horizontal="center"/>
    </xf>
    <xf numFmtId="0" fontId="10" fillId="34" borderId="14" xfId="0" applyFont="1" applyFill="1" applyBorder="1" applyAlignment="1">
      <alignment/>
    </xf>
    <xf numFmtId="0" fontId="0" fillId="0" borderId="0" xfId="0" applyBorder="1" applyAlignment="1">
      <alignment horizontal="right"/>
    </xf>
    <xf numFmtId="166" fontId="0" fillId="0" borderId="0" xfId="0" applyNumberFormat="1" applyBorder="1" applyAlignment="1">
      <alignment horizontal="right"/>
    </xf>
    <xf numFmtId="0" fontId="0" fillId="0" borderId="15" xfId="0" applyBorder="1" applyAlignment="1">
      <alignment horizontal="right"/>
    </xf>
    <xf numFmtId="164" fontId="16" fillId="34" borderId="12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10" fillId="34" borderId="16" xfId="0" applyFont="1" applyFill="1" applyBorder="1" applyAlignment="1">
      <alignment/>
    </xf>
    <xf numFmtId="3" fontId="0" fillId="0" borderId="0" xfId="0" applyNumberFormat="1" applyBorder="1" applyAlignment="1">
      <alignment horizontal="center"/>
    </xf>
    <xf numFmtId="41" fontId="0" fillId="0" borderId="0" xfId="0" applyNumberFormat="1" applyBorder="1" applyAlignment="1">
      <alignment/>
    </xf>
    <xf numFmtId="3" fontId="0" fillId="0" borderId="15" xfId="0" applyNumberFormat="1" applyBorder="1" applyAlignment="1">
      <alignment horizontal="right"/>
    </xf>
    <xf numFmtId="0" fontId="10" fillId="34" borderId="0" xfId="0" applyFont="1" applyFill="1" applyAlignment="1">
      <alignment/>
    </xf>
    <xf numFmtId="3" fontId="10" fillId="34" borderId="12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10" fillId="34" borderId="12" xfId="0" applyFont="1" applyFill="1" applyBorder="1" applyAlignment="1">
      <alignment/>
    </xf>
    <xf numFmtId="43" fontId="4" fillId="33" borderId="12" xfId="0" applyNumberFormat="1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164" fontId="4" fillId="33" borderId="12" xfId="0" applyNumberFormat="1" applyFont="1" applyFill="1" applyBorder="1" applyAlignment="1">
      <alignment horizontal="center"/>
    </xf>
    <xf numFmtId="0" fontId="27" fillId="0" borderId="10" xfId="0" applyFont="1" applyFill="1" applyBorder="1" applyAlignment="1">
      <alignment/>
    </xf>
    <xf numFmtId="3" fontId="27" fillId="0" borderId="0" xfId="0" applyNumberFormat="1" applyFont="1" applyFill="1" applyBorder="1" applyAlignment="1">
      <alignment horizontal="center"/>
    </xf>
    <xf numFmtId="0" fontId="27" fillId="0" borderId="17" xfId="0" applyFont="1" applyFill="1" applyBorder="1" applyAlignment="1">
      <alignment horizontal="center"/>
    </xf>
    <xf numFmtId="3" fontId="27" fillId="0" borderId="17" xfId="0" applyNumberFormat="1" applyFont="1" applyFill="1" applyBorder="1" applyAlignment="1">
      <alignment horizontal="center"/>
    </xf>
    <xf numFmtId="0" fontId="28" fillId="0" borderId="10" xfId="0" applyFont="1" applyFill="1" applyBorder="1" applyAlignment="1">
      <alignment/>
    </xf>
    <xf numFmtId="3" fontId="28" fillId="0" borderId="0" xfId="0" applyNumberFormat="1" applyFont="1" applyFill="1" applyBorder="1" applyAlignment="1">
      <alignment horizontal="center"/>
    </xf>
    <xf numFmtId="3" fontId="28" fillId="0" borderId="17" xfId="0" applyNumberFormat="1" applyFont="1" applyFill="1" applyBorder="1" applyAlignment="1">
      <alignment horizontal="center"/>
    </xf>
    <xf numFmtId="3" fontId="28" fillId="0" borderId="0" xfId="0" applyNumberFormat="1" applyFont="1" applyFill="1" applyBorder="1" applyAlignment="1">
      <alignment horizontal="center"/>
    </xf>
    <xf numFmtId="3" fontId="28" fillId="0" borderId="17" xfId="0" applyNumberFormat="1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3" fontId="3" fillId="33" borderId="0" xfId="0" applyNumberFormat="1" applyFont="1" applyFill="1" applyBorder="1" applyAlignment="1">
      <alignment horizontal="center"/>
    </xf>
    <xf numFmtId="0" fontId="15" fillId="33" borderId="0" xfId="0" applyFont="1" applyFill="1" applyBorder="1" applyAlignment="1">
      <alignment horizontal="center"/>
    </xf>
    <xf numFmtId="3" fontId="15" fillId="33" borderId="0" xfId="0" applyNumberFormat="1" applyFont="1" applyFill="1" applyBorder="1" applyAlignment="1">
      <alignment horizontal="center"/>
    </xf>
    <xf numFmtId="0" fontId="25" fillId="33" borderId="18" xfId="0" applyFont="1" applyFill="1" applyBorder="1" applyAlignment="1">
      <alignment/>
    </xf>
    <xf numFmtId="0" fontId="25" fillId="33" borderId="19" xfId="0" applyFont="1" applyFill="1" applyBorder="1" applyAlignment="1">
      <alignment horizontal="center"/>
    </xf>
    <xf numFmtId="3" fontId="25" fillId="33" borderId="19" xfId="0" applyNumberFormat="1" applyFont="1" applyFill="1" applyBorder="1" applyAlignment="1">
      <alignment horizontal="center"/>
    </xf>
    <xf numFmtId="0" fontId="26" fillId="33" borderId="19" xfId="0" applyFont="1" applyFill="1" applyBorder="1" applyAlignment="1">
      <alignment horizontal="center"/>
    </xf>
    <xf numFmtId="3" fontId="26" fillId="33" borderId="19" xfId="0" applyNumberFormat="1" applyFont="1" applyFill="1" applyBorder="1" applyAlignment="1">
      <alignment horizontal="center"/>
    </xf>
    <xf numFmtId="0" fontId="29" fillId="34" borderId="18" xfId="0" applyFont="1" applyFill="1" applyBorder="1" applyAlignment="1">
      <alignment/>
    </xf>
    <xf numFmtId="3" fontId="29" fillId="34" borderId="19" xfId="0" applyNumberFormat="1" applyFont="1" applyFill="1" applyBorder="1" applyAlignment="1">
      <alignment horizontal="center"/>
    </xf>
    <xf numFmtId="3" fontId="29" fillId="34" borderId="20" xfId="0" applyNumberFormat="1" applyFont="1" applyFill="1" applyBorder="1" applyAlignment="1">
      <alignment horizontal="center"/>
    </xf>
    <xf numFmtId="0" fontId="0" fillId="34" borderId="21" xfId="0" applyFill="1" applyBorder="1" applyAlignment="1">
      <alignment/>
    </xf>
    <xf numFmtId="164" fontId="29" fillId="34" borderId="11" xfId="0" applyNumberFormat="1" applyFont="1" applyFill="1" applyBorder="1" applyAlignment="1">
      <alignment/>
    </xf>
    <xf numFmtId="164" fontId="10" fillId="0" borderId="0" xfId="0" applyNumberFormat="1" applyFont="1" applyFill="1" applyBorder="1" applyAlignment="1">
      <alignment/>
    </xf>
    <xf numFmtId="168" fontId="0" fillId="0" borderId="0" xfId="0" applyNumberFormat="1" applyFont="1" applyBorder="1" applyAlignment="1">
      <alignment/>
    </xf>
    <xf numFmtId="168" fontId="0" fillId="0" borderId="0" xfId="0" applyNumberFormat="1" applyAlignment="1">
      <alignment/>
    </xf>
    <xf numFmtId="168" fontId="10" fillId="0" borderId="0" xfId="0" applyNumberFormat="1" applyFont="1" applyBorder="1" applyAlignment="1">
      <alignment/>
    </xf>
    <xf numFmtId="166" fontId="0" fillId="0" borderId="0" xfId="0" applyNumberFormat="1" applyFont="1" applyFill="1" applyBorder="1" applyAlignment="1">
      <alignment horizontal="right"/>
    </xf>
    <xf numFmtId="164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164" fontId="19" fillId="0" borderId="0" xfId="0" applyNumberFormat="1" applyFont="1" applyFill="1" applyBorder="1" applyAlignment="1">
      <alignment horizontal="right"/>
    </xf>
    <xf numFmtId="0" fontId="19" fillId="0" borderId="0" xfId="0" applyFont="1" applyFill="1" applyBorder="1" applyAlignment="1">
      <alignment horizontal="right"/>
    </xf>
    <xf numFmtId="3" fontId="10" fillId="0" borderId="0" xfId="0" applyNumberFormat="1" applyFont="1" applyFill="1" applyBorder="1" applyAlignment="1">
      <alignment horizontal="right"/>
    </xf>
    <xf numFmtId="0" fontId="28" fillId="34" borderId="10" xfId="0" applyFont="1" applyFill="1" applyBorder="1" applyAlignment="1">
      <alignment/>
    </xf>
    <xf numFmtId="3" fontId="28" fillId="34" borderId="0" xfId="0" applyNumberFormat="1" applyFont="1" applyFill="1" applyBorder="1" applyAlignment="1">
      <alignment horizontal="center"/>
    </xf>
    <xf numFmtId="3" fontId="28" fillId="34" borderId="17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17" fillId="0" borderId="12" xfId="53" applyFont="1" applyBorder="1" applyAlignment="1" applyProtection="1">
      <alignment/>
      <protection/>
    </xf>
    <xf numFmtId="0" fontId="10" fillId="0" borderId="12" xfId="0" applyFont="1" applyBorder="1" applyAlignment="1">
      <alignment/>
    </xf>
    <xf numFmtId="0" fontId="17" fillId="0" borderId="12" xfId="53" applyFont="1" applyBorder="1" applyAlignment="1" applyProtection="1" quotePrefix="1">
      <alignment/>
      <protection/>
    </xf>
    <xf numFmtId="0" fontId="17" fillId="0" borderId="22" xfId="53" applyFont="1" applyBorder="1" applyAlignment="1" applyProtection="1">
      <alignment/>
      <protection/>
    </xf>
    <xf numFmtId="0" fontId="10" fillId="0" borderId="22" xfId="0" applyFont="1" applyBorder="1" applyAlignment="1">
      <alignment/>
    </xf>
    <xf numFmtId="0" fontId="17" fillId="0" borderId="0" xfId="53" applyFill="1" applyBorder="1" applyAlignment="1" applyProtection="1">
      <alignment/>
      <protection/>
    </xf>
    <xf numFmtId="169" fontId="0" fillId="0" borderId="0" xfId="0" applyNumberFormat="1" applyAlignment="1">
      <alignment/>
    </xf>
    <xf numFmtId="166" fontId="0" fillId="0" borderId="0" xfId="0" applyNumberFormat="1" applyAlignment="1">
      <alignment/>
    </xf>
    <xf numFmtId="3" fontId="12" fillId="0" borderId="0" xfId="0" applyNumberFormat="1" applyFont="1" applyFill="1" applyBorder="1" applyAlignment="1">
      <alignment/>
    </xf>
    <xf numFmtId="164" fontId="12" fillId="0" borderId="0" xfId="0" applyNumberFormat="1" applyFont="1" applyFill="1" applyBorder="1" applyAlignment="1">
      <alignment/>
    </xf>
    <xf numFmtId="0" fontId="10" fillId="34" borderId="14" xfId="0" applyFont="1" applyFill="1" applyBorder="1" applyAlignment="1">
      <alignment wrapText="1"/>
    </xf>
    <xf numFmtId="0" fontId="10" fillId="34" borderId="16" xfId="0" applyFont="1" applyFill="1" applyBorder="1" applyAlignment="1">
      <alignment wrapText="1"/>
    </xf>
    <xf numFmtId="3" fontId="10" fillId="0" borderId="0" xfId="0" applyNumberFormat="1" applyFont="1" applyAlignment="1">
      <alignment horizontal="center" wrapText="1"/>
    </xf>
    <xf numFmtId="0" fontId="0" fillId="0" borderId="0" xfId="0" applyAlignment="1">
      <alignment horizontal="center" wrapText="1"/>
    </xf>
    <xf numFmtId="167" fontId="10" fillId="0" borderId="12" xfId="0" applyNumberFormat="1" applyFont="1" applyBorder="1" applyAlignment="1">
      <alignment horizontal="center"/>
    </xf>
    <xf numFmtId="0" fontId="1" fillId="33" borderId="0" xfId="0" applyFont="1" applyFill="1" applyAlignment="1">
      <alignment wrapText="1"/>
    </xf>
    <xf numFmtId="0" fontId="0" fillId="0" borderId="0" xfId="0" applyAlignment="1">
      <alignment wrapText="1"/>
    </xf>
    <xf numFmtId="0" fontId="24" fillId="33" borderId="23" xfId="0" applyFont="1" applyFill="1" applyBorder="1" applyAlignment="1">
      <alignment horizontal="center" wrapText="1"/>
    </xf>
    <xf numFmtId="0" fontId="24" fillId="33" borderId="24" xfId="0" applyFont="1" applyFill="1" applyBorder="1" applyAlignment="1">
      <alignment horizontal="center" wrapText="1"/>
    </xf>
    <xf numFmtId="0" fontId="0" fillId="33" borderId="24" xfId="0" applyFill="1" applyBorder="1" applyAlignment="1">
      <alignment wrapText="1"/>
    </xf>
    <xf numFmtId="0" fontId="0" fillId="33" borderId="25" xfId="0" applyFill="1" applyBorder="1" applyAlignment="1">
      <alignment wrapText="1"/>
    </xf>
    <xf numFmtId="0" fontId="29" fillId="34" borderId="14" xfId="0" applyFont="1" applyFill="1" applyBorder="1" applyAlignment="1">
      <alignment wrapText="1"/>
    </xf>
    <xf numFmtId="0" fontId="29" fillId="34" borderId="21" xfId="0" applyFont="1" applyFill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7"/>
  <sheetViews>
    <sheetView tabSelected="1" zoomScale="140" zoomScaleNormal="140" zoomScalePageLayoutView="0" workbookViewId="0" topLeftCell="A1">
      <selection activeCell="B13" sqref="B13"/>
    </sheetView>
  </sheetViews>
  <sheetFormatPr defaultColWidth="9.140625" defaultRowHeight="12.75"/>
  <cols>
    <col min="1" max="1" width="18.140625" style="0" bestFit="1" customWidth="1"/>
    <col min="2" max="2" width="54.28125" style="0" bestFit="1" customWidth="1"/>
  </cols>
  <sheetData>
    <row r="1" spans="1:2" ht="13.5" thickBot="1">
      <c r="A1" s="152" t="s">
        <v>111</v>
      </c>
      <c r="B1" s="153"/>
    </row>
    <row r="2" spans="1:2" ht="12.75">
      <c r="A2" s="145" t="s">
        <v>106</v>
      </c>
      <c r="B2" s="146" t="s">
        <v>110</v>
      </c>
    </row>
    <row r="3" spans="1:2" ht="12.75">
      <c r="A3" s="142" t="s">
        <v>107</v>
      </c>
      <c r="B3" s="143" t="s">
        <v>102</v>
      </c>
    </row>
    <row r="4" spans="1:2" ht="12.75">
      <c r="A4" s="142" t="s">
        <v>36</v>
      </c>
      <c r="B4" s="143" t="s">
        <v>103</v>
      </c>
    </row>
    <row r="5" spans="1:2" ht="12.75">
      <c r="A5" s="142" t="s">
        <v>108</v>
      </c>
      <c r="B5" s="143" t="s">
        <v>105</v>
      </c>
    </row>
    <row r="6" spans="1:2" ht="12.75">
      <c r="A6" s="144" t="s">
        <v>109</v>
      </c>
      <c r="B6" s="143" t="s">
        <v>104</v>
      </c>
    </row>
    <row r="7" ht="12.75">
      <c r="A7" s="141"/>
    </row>
  </sheetData>
  <sheetProtection/>
  <mergeCells count="1">
    <mergeCell ref="A1:B1"/>
  </mergeCells>
  <hyperlinks>
    <hyperlink ref="A2" location="'National Summary'!A1" display="National Summary"/>
    <hyperlink ref="A3" location="'Metallic Minerals'!A1" display="Metallic Minerals"/>
    <hyperlink ref="A4" location="Coal!A1" display="Coal"/>
    <hyperlink ref="A5" location="'2005 By Region'!A1" display="2005 By Region"/>
    <hyperlink ref="A6" location="'2005 By Commodity'!A1" display="'2005 By Commodity"/>
  </hyperlink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9"/>
  <sheetViews>
    <sheetView zoomScalePageLayoutView="0" workbookViewId="0" topLeftCell="A1">
      <pane ySplit="4" topLeftCell="A26" activePane="bottomLeft" state="frozen"/>
      <selection pane="topLeft" activeCell="A1" sqref="A1"/>
      <selection pane="bottomLeft" activeCell="F40" sqref="F40"/>
    </sheetView>
  </sheetViews>
  <sheetFormatPr defaultColWidth="9.140625" defaultRowHeight="12.75"/>
  <cols>
    <col min="1" max="1" width="33.00390625" style="0" customWidth="1"/>
    <col min="2" max="2" width="18.7109375" style="0" customWidth="1"/>
    <col min="3" max="3" width="21.00390625" style="38" bestFit="1" customWidth="1"/>
    <col min="4" max="4" width="17.57421875" style="40" customWidth="1"/>
    <col min="5" max="5" width="21.00390625" style="0" bestFit="1" customWidth="1"/>
    <col min="6" max="6" width="18.7109375" style="0" customWidth="1"/>
  </cols>
  <sheetData>
    <row r="1" spans="1:5" ht="20.25">
      <c r="A1" s="1" t="s">
        <v>0</v>
      </c>
      <c r="B1" s="2"/>
      <c r="C1" s="47"/>
      <c r="D1" s="42"/>
      <c r="E1" s="3"/>
    </row>
    <row r="2" spans="1:5" ht="15.75">
      <c r="A2" s="3"/>
      <c r="B2" s="4">
        <v>2004</v>
      </c>
      <c r="C2" s="46">
        <v>2004</v>
      </c>
      <c r="D2" s="46">
        <v>2005</v>
      </c>
      <c r="E2" s="4">
        <v>2005</v>
      </c>
    </row>
    <row r="3" spans="1:5" ht="15.75">
      <c r="A3" s="5" t="s">
        <v>1</v>
      </c>
      <c r="B3" s="6" t="s">
        <v>2</v>
      </c>
      <c r="C3" s="48" t="s">
        <v>3</v>
      </c>
      <c r="D3" s="43" t="s">
        <v>2</v>
      </c>
      <c r="E3" s="6" t="s">
        <v>3</v>
      </c>
    </row>
    <row r="4" spans="1:5" ht="12.75">
      <c r="A4" s="3"/>
      <c r="B4" s="7" t="s">
        <v>4</v>
      </c>
      <c r="C4" s="49" t="s">
        <v>5</v>
      </c>
      <c r="D4" s="44" t="s">
        <v>4</v>
      </c>
      <c r="E4" s="7" t="s">
        <v>5</v>
      </c>
    </row>
    <row r="5" spans="1:5" ht="13.5" thickBot="1">
      <c r="A5" s="147" t="s">
        <v>112</v>
      </c>
      <c r="B5" s="8"/>
      <c r="C5" s="50"/>
      <c r="D5" s="45"/>
      <c r="E5" s="8"/>
    </row>
    <row r="6" spans="1:3" ht="15.75" thickBot="1">
      <c r="A6" s="9" t="s">
        <v>6</v>
      </c>
      <c r="B6" s="10"/>
      <c r="C6" s="51"/>
    </row>
    <row r="7" spans="1:5" ht="12.75">
      <c r="A7" s="11" t="s">
        <v>7</v>
      </c>
      <c r="B7" s="129">
        <v>10.150615460000001</v>
      </c>
      <c r="C7" s="38">
        <v>202296690.81007</v>
      </c>
      <c r="D7" s="132">
        <v>10.58322238</v>
      </c>
      <c r="E7" s="133">
        <v>237811356.6</v>
      </c>
    </row>
    <row r="8" spans="1:5" ht="12.75">
      <c r="A8" s="11" t="s">
        <v>8</v>
      </c>
      <c r="B8" s="129">
        <v>30.084396</v>
      </c>
      <c r="C8" s="38">
        <v>9386331.552000001</v>
      </c>
      <c r="D8" s="132">
        <v>43.0030334</v>
      </c>
      <c r="E8" s="135" t="s">
        <v>61</v>
      </c>
    </row>
    <row r="9" spans="1:5" ht="12.75">
      <c r="A9" s="11" t="s">
        <v>9</v>
      </c>
      <c r="B9" s="130">
        <v>2329417</v>
      </c>
      <c r="C9" s="52">
        <v>39187452.7</v>
      </c>
      <c r="D9" s="134">
        <v>2207244</v>
      </c>
      <c r="E9" s="136" t="s">
        <v>61</v>
      </c>
    </row>
    <row r="10" spans="1:5" ht="12.75">
      <c r="A10" s="12" t="s">
        <v>10</v>
      </c>
      <c r="B10" s="131">
        <v>2329457.23501146</v>
      </c>
      <c r="C10" s="53">
        <v>250870475.06207</v>
      </c>
      <c r="D10" s="37">
        <v>2207297.58625578</v>
      </c>
      <c r="E10" s="39">
        <v>293214586.6</v>
      </c>
    </row>
    <row r="11" spans="1:3" ht="13.5" thickBot="1">
      <c r="A11" s="12"/>
      <c r="B11" s="14"/>
      <c r="C11" s="54"/>
    </row>
    <row r="12" spans="1:3" ht="15.75" thickBot="1">
      <c r="A12" s="9" t="s">
        <v>11</v>
      </c>
      <c r="B12" s="14"/>
      <c r="C12" s="51"/>
    </row>
    <row r="13" spans="1:6" ht="12.75">
      <c r="A13" s="15" t="s">
        <v>12</v>
      </c>
      <c r="B13" s="29">
        <v>930</v>
      </c>
      <c r="D13" s="40">
        <v>600</v>
      </c>
      <c r="E13" s="38"/>
      <c r="F13" s="41"/>
    </row>
    <row r="14" spans="1:6" ht="12.75">
      <c r="A14" s="15" t="s">
        <v>13</v>
      </c>
      <c r="B14" s="29">
        <v>10050</v>
      </c>
      <c r="D14" s="40">
        <v>7590</v>
      </c>
      <c r="E14" s="38"/>
      <c r="F14" s="41"/>
    </row>
    <row r="15" spans="1:6" ht="12.75">
      <c r="A15" s="15" t="s">
        <v>14</v>
      </c>
      <c r="B15" s="29">
        <v>26100</v>
      </c>
      <c r="D15" s="40">
        <v>29270</v>
      </c>
      <c r="E15" s="38"/>
      <c r="F15" s="41"/>
    </row>
    <row r="16" spans="1:6" ht="12.75">
      <c r="A16" s="15" t="s">
        <v>15</v>
      </c>
      <c r="B16" s="29">
        <v>57350</v>
      </c>
      <c r="D16" s="40">
        <v>41170</v>
      </c>
      <c r="E16" s="38"/>
      <c r="F16" s="41"/>
    </row>
    <row r="17" spans="1:6" ht="12.75">
      <c r="A17" s="15" t="s">
        <v>16</v>
      </c>
      <c r="B17" s="29">
        <v>15250</v>
      </c>
      <c r="D17" s="40">
        <v>15750</v>
      </c>
      <c r="E17" s="38"/>
      <c r="F17" s="41"/>
    </row>
    <row r="18" spans="1:6" ht="12.75">
      <c r="A18" s="15" t="s">
        <v>17</v>
      </c>
      <c r="B18" s="29">
        <v>102260</v>
      </c>
      <c r="D18" s="40">
        <v>365540</v>
      </c>
      <c r="E18" s="38"/>
      <c r="F18" s="41" t="s">
        <v>61</v>
      </c>
    </row>
    <row r="19" spans="1:6" ht="12.75">
      <c r="A19" s="15" t="s">
        <v>18</v>
      </c>
      <c r="B19" s="29">
        <v>240</v>
      </c>
      <c r="D19" s="40">
        <v>20</v>
      </c>
      <c r="E19" s="38"/>
      <c r="F19" s="41" t="s">
        <v>61</v>
      </c>
    </row>
    <row r="20" spans="1:6" ht="12.75">
      <c r="A20" s="15" t="s">
        <v>19</v>
      </c>
      <c r="B20" s="29">
        <v>400</v>
      </c>
      <c r="D20" s="40">
        <v>0</v>
      </c>
      <c r="E20" s="38"/>
      <c r="F20" s="41"/>
    </row>
    <row r="21" spans="1:6" ht="12.75">
      <c r="A21" s="15" t="s">
        <v>20</v>
      </c>
      <c r="B21" s="29">
        <v>12000</v>
      </c>
      <c r="D21" s="40">
        <v>0</v>
      </c>
      <c r="E21" s="38"/>
      <c r="F21" s="41"/>
    </row>
    <row r="22" spans="1:6" ht="12.75">
      <c r="A22" s="15" t="s">
        <v>21</v>
      </c>
      <c r="B22" s="29">
        <v>1838620</v>
      </c>
      <c r="D22" s="40">
        <v>1740880</v>
      </c>
      <c r="E22" s="38"/>
      <c r="F22" s="41"/>
    </row>
    <row r="23" spans="1:6" ht="12.75">
      <c r="A23" s="15" t="s">
        <v>22</v>
      </c>
      <c r="B23" s="29">
        <v>1913130</v>
      </c>
      <c r="D23" s="40">
        <v>2593630</v>
      </c>
      <c r="E23" s="38"/>
      <c r="F23" s="41" t="s">
        <v>61</v>
      </c>
    </row>
    <row r="24" spans="1:6" ht="12.75">
      <c r="A24" s="15" t="s">
        <v>59</v>
      </c>
      <c r="B24" s="29">
        <v>560720</v>
      </c>
      <c r="D24" s="40">
        <v>891700</v>
      </c>
      <c r="E24" s="38"/>
      <c r="F24" s="148" t="s">
        <v>61</v>
      </c>
    </row>
    <row r="25" spans="1:6" ht="12.75">
      <c r="A25" s="15" t="s">
        <v>23</v>
      </c>
      <c r="B25" s="29">
        <v>5600</v>
      </c>
      <c r="D25" s="40">
        <v>7310</v>
      </c>
      <c r="E25" s="38"/>
      <c r="F25" s="41"/>
    </row>
    <row r="26" spans="1:6" ht="12.75">
      <c r="A26" s="15" t="s">
        <v>24</v>
      </c>
      <c r="B26" s="29">
        <v>0</v>
      </c>
      <c r="D26" s="40">
        <v>0</v>
      </c>
      <c r="E26" s="38"/>
      <c r="F26" s="41"/>
    </row>
    <row r="27" spans="1:6" ht="12.75">
      <c r="A27" s="15" t="s">
        <v>25</v>
      </c>
      <c r="B27" s="29">
        <v>280950</v>
      </c>
      <c r="D27" s="40">
        <v>245080</v>
      </c>
      <c r="E27" s="38"/>
      <c r="F27" s="41"/>
    </row>
    <row r="28" spans="1:6" ht="12.75">
      <c r="A28" s="15" t="s">
        <v>26</v>
      </c>
      <c r="B28" s="29">
        <v>21560</v>
      </c>
      <c r="D28" s="40">
        <v>20380</v>
      </c>
      <c r="E28" s="38"/>
      <c r="F28" s="41"/>
    </row>
    <row r="29" spans="1:6" ht="12.75">
      <c r="A29" s="15" t="s">
        <v>27</v>
      </c>
      <c r="B29" s="29">
        <v>599990</v>
      </c>
      <c r="D29" s="40">
        <v>740750</v>
      </c>
      <c r="E29" s="38"/>
      <c r="F29" s="41"/>
    </row>
    <row r="30" spans="1:6" ht="12.75">
      <c r="A30" s="15" t="s">
        <v>28</v>
      </c>
      <c r="B30" s="29">
        <v>11361510</v>
      </c>
      <c r="D30" s="40">
        <v>10921390</v>
      </c>
      <c r="E30" s="38"/>
      <c r="F30" s="41"/>
    </row>
    <row r="31" spans="1:6" ht="12.75">
      <c r="A31" s="15" t="s">
        <v>29</v>
      </c>
      <c r="B31" s="29">
        <v>21720940</v>
      </c>
      <c r="D31" s="40">
        <v>24712250</v>
      </c>
      <c r="E31" s="38"/>
      <c r="F31" s="41" t="s">
        <v>61</v>
      </c>
    </row>
    <row r="32" spans="1:6" ht="12.75">
      <c r="A32" s="15" t="s">
        <v>30</v>
      </c>
      <c r="B32" s="29">
        <v>4013160</v>
      </c>
      <c r="D32" s="40">
        <v>4987100</v>
      </c>
      <c r="E32" s="38"/>
      <c r="F32" s="148" t="s">
        <v>61</v>
      </c>
    </row>
    <row r="33" spans="1:6" ht="12.75">
      <c r="A33" s="15" t="s">
        <v>31</v>
      </c>
      <c r="B33" s="29">
        <v>1753140</v>
      </c>
      <c r="D33" s="40">
        <v>1574050</v>
      </c>
      <c r="E33" s="38"/>
      <c r="F33" s="41" t="s">
        <v>61</v>
      </c>
    </row>
    <row r="34" spans="1:6" ht="12.75">
      <c r="A34" s="15" t="s">
        <v>32</v>
      </c>
      <c r="B34" s="29">
        <v>60880</v>
      </c>
      <c r="D34" s="40">
        <v>62320</v>
      </c>
      <c r="E34" s="38"/>
      <c r="F34" s="148" t="s">
        <v>61</v>
      </c>
    </row>
    <row r="35" spans="1:6" ht="12.75">
      <c r="A35" s="15" t="s">
        <v>33</v>
      </c>
      <c r="B35" s="29">
        <v>60080</v>
      </c>
      <c r="D35" s="40">
        <v>65350</v>
      </c>
      <c r="E35" s="38"/>
      <c r="F35" s="41"/>
    </row>
    <row r="36" spans="1:6" ht="12.75">
      <c r="A36" s="15" t="s">
        <v>34</v>
      </c>
      <c r="B36" s="29">
        <v>0</v>
      </c>
      <c r="D36" s="40">
        <v>0</v>
      </c>
      <c r="E36" s="38"/>
      <c r="F36" s="41"/>
    </row>
    <row r="37" spans="1:5" ht="12.75">
      <c r="A37" s="15" t="s">
        <v>35</v>
      </c>
      <c r="B37" s="29">
        <v>11440</v>
      </c>
      <c r="D37" s="40">
        <v>18790</v>
      </c>
      <c r="E37" s="38"/>
    </row>
    <row r="38" spans="1:6" ht="12.75">
      <c r="A38" s="16" t="s">
        <v>10</v>
      </c>
      <c r="B38" s="13">
        <f>SUM(B13:B37)</f>
        <v>44426300</v>
      </c>
      <c r="C38" s="53">
        <v>477419670</v>
      </c>
      <c r="D38" s="13">
        <f>SUM(D13:D37)</f>
        <v>49040920</v>
      </c>
      <c r="E38" s="39">
        <v>545711620</v>
      </c>
      <c r="F38" s="40" t="s">
        <v>61</v>
      </c>
    </row>
    <row r="39" spans="1:6" ht="13.5" thickBot="1">
      <c r="A39" s="16"/>
      <c r="B39" s="13"/>
      <c r="C39" s="53"/>
      <c r="E39" s="38"/>
      <c r="F39" t="s">
        <v>61</v>
      </c>
    </row>
    <row r="40" spans="1:5" ht="15.75" thickBot="1">
      <c r="A40" s="9" t="s">
        <v>36</v>
      </c>
      <c r="B40" s="10"/>
      <c r="C40" s="51"/>
      <c r="E40" s="38"/>
    </row>
    <row r="41" spans="1:5" ht="12.75">
      <c r="A41" s="11" t="s">
        <v>36</v>
      </c>
      <c r="B41" s="13">
        <v>5155394.055</v>
      </c>
      <c r="C41" s="53">
        <v>412225308.6377999</v>
      </c>
      <c r="D41" s="137">
        <v>5267161.927999999</v>
      </c>
      <c r="E41" s="128">
        <v>507912424.71704</v>
      </c>
    </row>
    <row r="42" spans="1:5" ht="12.75">
      <c r="A42" s="11" t="s">
        <v>90</v>
      </c>
      <c r="B42" s="13">
        <v>63550</v>
      </c>
      <c r="C42" s="53">
        <v>2049499.5</v>
      </c>
      <c r="D42" s="154"/>
      <c r="E42" s="155"/>
    </row>
    <row r="43" spans="1:5" ht="13.5" thickBot="1">
      <c r="A43" s="17"/>
      <c r="B43" s="62"/>
      <c r="C43" s="51"/>
      <c r="E43" s="38"/>
    </row>
    <row r="44" spans="1:5" ht="15.75" thickBot="1">
      <c r="A44" s="9" t="s">
        <v>37</v>
      </c>
      <c r="B44" s="150">
        <v>52019190.29001146</v>
      </c>
      <c r="C44" s="151">
        <v>1142564950.19987</v>
      </c>
      <c r="D44" s="37">
        <f>D41+D38+D10</f>
        <v>56515379.514255784</v>
      </c>
      <c r="E44" s="39">
        <f>E41+E38+E10</f>
        <v>1346838631.31704</v>
      </c>
    </row>
    <row r="45" ht="12.75">
      <c r="E45" s="38"/>
    </row>
    <row r="48" ht="12.75">
      <c r="C48" s="38" t="s">
        <v>61</v>
      </c>
    </row>
    <row r="49" ht="12.75">
      <c r="C49" s="130" t="s">
        <v>61</v>
      </c>
    </row>
  </sheetData>
  <sheetProtection/>
  <mergeCells count="1">
    <mergeCell ref="D42:E42"/>
  </mergeCells>
  <hyperlinks>
    <hyperlink ref="A5" location="Index!A1" display="Index"/>
  </hyperlink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G1" sqref="G1"/>
    </sheetView>
  </sheetViews>
  <sheetFormatPr defaultColWidth="9.140625" defaultRowHeight="12.75"/>
  <cols>
    <col min="1" max="1" width="17.140625" style="0" bestFit="1" customWidth="1"/>
    <col min="2" max="2" width="47.00390625" style="0" bestFit="1" customWidth="1"/>
    <col min="3" max="3" width="12.8515625" style="0" bestFit="1" customWidth="1"/>
    <col min="4" max="4" width="12.140625" style="0" bestFit="1" customWidth="1"/>
    <col min="5" max="5" width="12.8515625" style="0" bestFit="1" customWidth="1"/>
    <col min="6" max="6" width="12.140625" style="0" bestFit="1" customWidth="1"/>
  </cols>
  <sheetData>
    <row r="1" spans="1:7" ht="18" customHeight="1">
      <c r="A1" s="157" t="s">
        <v>92</v>
      </c>
      <c r="B1" s="158"/>
      <c r="C1" s="75">
        <v>2004</v>
      </c>
      <c r="D1" s="75">
        <v>2004</v>
      </c>
      <c r="E1" s="75">
        <v>2005</v>
      </c>
      <c r="F1" s="75">
        <v>2005</v>
      </c>
      <c r="G1" s="147" t="s">
        <v>112</v>
      </c>
    </row>
    <row r="2" spans="1:6" ht="15.75">
      <c r="A2" s="74" t="s">
        <v>64</v>
      </c>
      <c r="B2" s="74" t="s">
        <v>65</v>
      </c>
      <c r="C2" s="75" t="s">
        <v>2</v>
      </c>
      <c r="D2" s="75" t="s">
        <v>3</v>
      </c>
      <c r="E2" s="75" t="s">
        <v>2</v>
      </c>
      <c r="F2" s="75" t="s">
        <v>3</v>
      </c>
    </row>
    <row r="3" spans="1:6" ht="15.75">
      <c r="A3" s="76" t="s">
        <v>93</v>
      </c>
      <c r="B3" s="74"/>
      <c r="C3" s="75" t="s">
        <v>61</v>
      </c>
      <c r="D3" s="75" t="s">
        <v>78</v>
      </c>
      <c r="E3" s="75" t="s">
        <v>61</v>
      </c>
      <c r="F3" s="75" t="s">
        <v>78</v>
      </c>
    </row>
    <row r="4" spans="1:6" ht="12.75">
      <c r="A4" s="77" t="s">
        <v>7</v>
      </c>
      <c r="B4" s="78" t="s">
        <v>66</v>
      </c>
      <c r="C4" s="79">
        <v>4035.6426</v>
      </c>
      <c r="D4" s="79" t="s">
        <v>61</v>
      </c>
      <c r="E4" s="79">
        <v>5172.3565</v>
      </c>
      <c r="F4" s="79" t="s">
        <v>61</v>
      </c>
    </row>
    <row r="5" spans="2:6" ht="12.75">
      <c r="B5" s="78" t="s">
        <v>67</v>
      </c>
      <c r="C5" s="79">
        <v>5791.44186</v>
      </c>
      <c r="D5" s="79" t="s">
        <v>61</v>
      </c>
      <c r="E5" s="79">
        <v>5198.6244</v>
      </c>
      <c r="F5" s="79" t="s">
        <v>61</v>
      </c>
    </row>
    <row r="6" spans="2:6" ht="12.75">
      <c r="B6" s="78" t="s">
        <v>68</v>
      </c>
      <c r="C6" s="79">
        <v>19.457</v>
      </c>
      <c r="D6" s="79" t="s">
        <v>61</v>
      </c>
      <c r="E6" s="79">
        <v>17.26201</v>
      </c>
      <c r="F6" s="79" t="s">
        <v>61</v>
      </c>
    </row>
    <row r="7" spans="2:7" ht="12.75">
      <c r="B7" s="78" t="s">
        <v>69</v>
      </c>
      <c r="C7" s="80">
        <v>278.422</v>
      </c>
      <c r="D7" s="80" t="s">
        <v>61</v>
      </c>
      <c r="E7" s="80">
        <v>168.38577</v>
      </c>
      <c r="F7" s="80" t="s">
        <v>61</v>
      </c>
      <c r="G7" s="149" t="s">
        <v>61</v>
      </c>
    </row>
    <row r="8" spans="2:6" ht="12.75">
      <c r="B8" s="78" t="s">
        <v>70</v>
      </c>
      <c r="C8" s="79">
        <v>15.5907</v>
      </c>
      <c r="D8" s="79" t="s">
        <v>61</v>
      </c>
      <c r="E8" s="79">
        <v>9.0247</v>
      </c>
      <c r="F8" s="79" t="s">
        <v>61</v>
      </c>
    </row>
    <row r="9" spans="2:6" ht="12.75">
      <c r="B9" s="78" t="s">
        <v>75</v>
      </c>
      <c r="C9" s="80">
        <v>0.03</v>
      </c>
      <c r="D9" s="80" t="s">
        <v>61</v>
      </c>
      <c r="E9" s="80">
        <v>0</v>
      </c>
      <c r="F9" s="80" t="s">
        <v>61</v>
      </c>
    </row>
    <row r="10" spans="2:6" ht="12.75">
      <c r="B10" s="78" t="s">
        <v>76</v>
      </c>
      <c r="C10" s="80">
        <v>7.7993</v>
      </c>
      <c r="D10" s="80" t="s">
        <v>61</v>
      </c>
      <c r="E10" s="80">
        <v>17.569</v>
      </c>
      <c r="F10" s="80" t="s">
        <v>61</v>
      </c>
    </row>
    <row r="11" spans="2:6" ht="12.75">
      <c r="B11" s="78" t="s">
        <v>77</v>
      </c>
      <c r="C11" s="79">
        <v>2.232</v>
      </c>
      <c r="D11" s="79" t="s">
        <v>61</v>
      </c>
      <c r="E11" s="79">
        <v>0</v>
      </c>
      <c r="F11" s="79" t="s">
        <v>61</v>
      </c>
    </row>
    <row r="12" spans="2:6" ht="12.75">
      <c r="B12" s="78"/>
      <c r="C12" s="156">
        <v>2004</v>
      </c>
      <c r="D12" s="156"/>
      <c r="E12" s="156">
        <v>2005</v>
      </c>
      <c r="F12" s="156"/>
    </row>
    <row r="13" spans="2:6" ht="12.75">
      <c r="B13" s="81" t="s">
        <v>94</v>
      </c>
      <c r="C13" s="82">
        <v>10150.615460000003</v>
      </c>
      <c r="D13" s="83">
        <v>202296690.81006998</v>
      </c>
      <c r="E13" s="82">
        <v>10583.22238</v>
      </c>
      <c r="F13" s="83">
        <v>237811356.6</v>
      </c>
    </row>
    <row r="14" spans="2:6" ht="12.75">
      <c r="B14" s="85"/>
      <c r="C14" s="86"/>
      <c r="D14" s="86"/>
      <c r="E14" s="86"/>
      <c r="F14" s="86"/>
    </row>
    <row r="15" spans="1:6" ht="13.5" thickBot="1">
      <c r="A15" s="84"/>
      <c r="B15" s="78"/>
      <c r="C15" s="79"/>
      <c r="D15" s="79"/>
      <c r="E15" s="79"/>
      <c r="F15" s="79"/>
    </row>
    <row r="16" spans="1:6" ht="13.5" thickBot="1">
      <c r="A16" s="87" t="s">
        <v>8</v>
      </c>
      <c r="B16" s="78" t="s">
        <v>66</v>
      </c>
      <c r="C16" s="79">
        <v>28642.58</v>
      </c>
      <c r="D16" s="79" t="s">
        <v>61</v>
      </c>
      <c r="E16" s="88">
        <v>42799.1841</v>
      </c>
      <c r="F16" s="79" t="s">
        <v>61</v>
      </c>
    </row>
    <row r="17" spans="2:6" ht="12.75">
      <c r="B17" s="78" t="s">
        <v>67</v>
      </c>
      <c r="C17" s="79">
        <v>1425.864</v>
      </c>
      <c r="D17" s="79" t="s">
        <v>61</v>
      </c>
      <c r="E17" s="89">
        <v>187.67530000000002</v>
      </c>
      <c r="F17" s="79" t="s">
        <v>61</v>
      </c>
    </row>
    <row r="18" spans="2:6" ht="12.75">
      <c r="B18" s="78" t="s">
        <v>71</v>
      </c>
      <c r="C18" s="79">
        <v>15.952</v>
      </c>
      <c r="D18" s="79" t="s">
        <v>61</v>
      </c>
      <c r="E18" s="90">
        <v>16.174</v>
      </c>
      <c r="F18" s="79" t="s">
        <v>61</v>
      </c>
    </row>
    <row r="19" spans="2:6" ht="12.75">
      <c r="B19" s="78"/>
      <c r="C19" s="156">
        <v>2004</v>
      </c>
      <c r="D19" s="156"/>
      <c r="E19" s="156">
        <v>2005</v>
      </c>
      <c r="F19" s="156"/>
    </row>
    <row r="20" spans="2:6" ht="12.75">
      <c r="B20" s="81" t="s">
        <v>95</v>
      </c>
      <c r="C20" s="82">
        <v>30084.396000000004</v>
      </c>
      <c r="D20" s="83">
        <v>9386331.552000001</v>
      </c>
      <c r="E20" s="82">
        <v>43003.0334</v>
      </c>
      <c r="F20" s="91" t="s">
        <v>96</v>
      </c>
    </row>
    <row r="21" spans="2:6" ht="13.5" thickBot="1">
      <c r="B21" s="92"/>
      <c r="C21" s="93"/>
      <c r="D21" s="93"/>
      <c r="E21" s="93"/>
      <c r="F21" s="93"/>
    </row>
    <row r="22" spans="1:6" ht="13.5" thickBot="1">
      <c r="A22" s="87" t="s">
        <v>72</v>
      </c>
      <c r="B22" s="94" t="s">
        <v>97</v>
      </c>
      <c r="D22" t="s">
        <v>61</v>
      </c>
      <c r="F22" t="s">
        <v>61</v>
      </c>
    </row>
    <row r="23" spans="2:6" ht="12.75">
      <c r="B23" s="78" t="s">
        <v>73</v>
      </c>
      <c r="C23" s="95">
        <v>1329280</v>
      </c>
      <c r="D23" s="95" t="s">
        <v>61</v>
      </c>
      <c r="E23" s="96">
        <v>1277232</v>
      </c>
      <c r="F23" s="95" t="s">
        <v>61</v>
      </c>
    </row>
    <row r="24" spans="2:6" ht="12.75">
      <c r="B24" s="78" t="s">
        <v>74</v>
      </c>
      <c r="C24" s="95">
        <v>1000137</v>
      </c>
      <c r="D24" s="95" t="s">
        <v>61</v>
      </c>
      <c r="E24" s="97">
        <v>930012</v>
      </c>
      <c r="F24" s="95" t="s">
        <v>61</v>
      </c>
    </row>
    <row r="25" spans="2:6" ht="12.75">
      <c r="B25" s="78"/>
      <c r="C25" s="156">
        <v>2004</v>
      </c>
      <c r="D25" s="156"/>
      <c r="E25" s="156">
        <v>2005</v>
      </c>
      <c r="F25" s="156"/>
    </row>
    <row r="26" spans="2:6" ht="12.75">
      <c r="B26" s="98" t="s">
        <v>98</v>
      </c>
      <c r="C26" s="99">
        <v>2329417</v>
      </c>
      <c r="D26" s="83">
        <v>39187452.7</v>
      </c>
      <c r="E26" s="99">
        <v>2207244</v>
      </c>
      <c r="F26" s="91" t="s">
        <v>96</v>
      </c>
    </row>
    <row r="27" spans="2:6" ht="12.75">
      <c r="B27" s="84"/>
      <c r="C27" s="100"/>
      <c r="D27" s="100"/>
      <c r="E27" s="100"/>
      <c r="F27" s="100"/>
    </row>
    <row r="28" spans="1:6" ht="12.75">
      <c r="A28" s="84"/>
      <c r="B28" s="101" t="s">
        <v>99</v>
      </c>
      <c r="C28" s="102">
        <v>2329457.23501146</v>
      </c>
      <c r="D28" s="103" t="s">
        <v>61</v>
      </c>
      <c r="E28" s="102">
        <v>2207297.58625578</v>
      </c>
      <c r="F28" s="103" t="s">
        <v>61</v>
      </c>
    </row>
    <row r="29" spans="2:6" ht="12.75">
      <c r="B29" s="101" t="s">
        <v>79</v>
      </c>
      <c r="C29" s="102" t="s">
        <v>61</v>
      </c>
      <c r="D29" s="104">
        <f>D26+D20+D13</f>
        <v>250870475.06206998</v>
      </c>
      <c r="E29" s="102" t="s">
        <v>61</v>
      </c>
      <c r="F29" s="104">
        <v>293214586.6</v>
      </c>
    </row>
  </sheetData>
  <sheetProtection/>
  <mergeCells count="7">
    <mergeCell ref="C25:D25"/>
    <mergeCell ref="E25:F25"/>
    <mergeCell ref="A1:B1"/>
    <mergeCell ref="C12:D12"/>
    <mergeCell ref="E12:F12"/>
    <mergeCell ref="C19:D19"/>
    <mergeCell ref="E19:F19"/>
  </mergeCells>
  <hyperlinks>
    <hyperlink ref="G1" location="Index!A1" display="Index"/>
  </hyperlink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18.421875" style="0" bestFit="1" customWidth="1"/>
    <col min="2" max="2" width="14.00390625" style="0" bestFit="1" customWidth="1"/>
    <col min="3" max="3" width="19.140625" style="0" bestFit="1" customWidth="1"/>
    <col min="4" max="4" width="9.57421875" style="0" bestFit="1" customWidth="1"/>
    <col min="5" max="5" width="15.421875" style="0" bestFit="1" customWidth="1"/>
    <col min="6" max="6" width="11.421875" style="0" bestFit="1" customWidth="1"/>
    <col min="7" max="7" width="13.8515625" style="0" bestFit="1" customWidth="1"/>
    <col min="8" max="8" width="15.421875" style="0" bestFit="1" customWidth="1"/>
  </cols>
  <sheetData>
    <row r="1" spans="1:8" ht="18">
      <c r="A1" s="159" t="s">
        <v>100</v>
      </c>
      <c r="B1" s="160"/>
      <c r="C1" s="160"/>
      <c r="D1" s="160"/>
      <c r="E1" s="160"/>
      <c r="F1" s="161"/>
      <c r="G1" s="161"/>
      <c r="H1" s="162"/>
    </row>
    <row r="2" spans="1:8" ht="15.75">
      <c r="A2" s="5" t="s">
        <v>80</v>
      </c>
      <c r="B2" s="114" t="s">
        <v>87</v>
      </c>
      <c r="C2" s="114" t="s">
        <v>88</v>
      </c>
      <c r="D2" s="115" t="s">
        <v>89</v>
      </c>
      <c r="E2" s="114" t="s">
        <v>83</v>
      </c>
      <c r="F2" s="116" t="s">
        <v>81</v>
      </c>
      <c r="G2" s="116" t="s">
        <v>82</v>
      </c>
      <c r="H2" s="117" t="s">
        <v>83</v>
      </c>
    </row>
    <row r="3" spans="1:8" ht="15" thickBot="1">
      <c r="A3" s="118"/>
      <c r="B3" s="119"/>
      <c r="C3" s="119"/>
      <c r="D3" s="120"/>
      <c r="E3" s="121" t="s">
        <v>4</v>
      </c>
      <c r="F3" s="119"/>
      <c r="G3" s="119"/>
      <c r="H3" s="122" t="s">
        <v>4</v>
      </c>
    </row>
    <row r="4" spans="1:8" ht="14.25">
      <c r="A4" s="147" t="s">
        <v>112</v>
      </c>
      <c r="B4" s="106"/>
      <c r="C4" s="106"/>
      <c r="D4" s="106"/>
      <c r="E4" s="107"/>
      <c r="F4" s="106"/>
      <c r="G4" s="106"/>
      <c r="H4" s="108"/>
    </row>
    <row r="5" spans="1:8" ht="14.25">
      <c r="A5" s="105" t="s">
        <v>42</v>
      </c>
      <c r="B5" s="106">
        <v>0</v>
      </c>
      <c r="C5" s="106">
        <v>2119909.25</v>
      </c>
      <c r="D5" s="106">
        <v>0</v>
      </c>
      <c r="E5" s="108">
        <v>2119909.25</v>
      </c>
      <c r="F5" s="106">
        <v>1758831.25</v>
      </c>
      <c r="G5" s="106">
        <v>361078</v>
      </c>
      <c r="H5" s="108">
        <v>2119909.25</v>
      </c>
    </row>
    <row r="6" spans="1:8" ht="15">
      <c r="A6" s="138" t="s">
        <v>84</v>
      </c>
      <c r="B6" s="139">
        <v>0</v>
      </c>
      <c r="C6" s="139">
        <v>2119909.25</v>
      </c>
      <c r="D6" s="139">
        <v>0</v>
      </c>
      <c r="E6" s="140">
        <v>2119909.25</v>
      </c>
      <c r="F6" s="139">
        <v>1758831.25</v>
      </c>
      <c r="G6" s="139">
        <v>361078</v>
      </c>
      <c r="H6" s="140">
        <v>2119909.25</v>
      </c>
    </row>
    <row r="7" spans="1:8" ht="15">
      <c r="A7" s="109"/>
      <c r="B7" s="110"/>
      <c r="C7" s="110"/>
      <c r="D7" s="110"/>
      <c r="E7" s="111"/>
      <c r="F7" s="110"/>
      <c r="G7" s="110"/>
      <c r="H7" s="111"/>
    </row>
    <row r="8" spans="1:8" ht="14.25">
      <c r="A8" s="105"/>
      <c r="B8" s="106"/>
      <c r="C8" s="106"/>
      <c r="D8" s="106"/>
      <c r="E8" s="107"/>
      <c r="F8" s="106"/>
      <c r="G8" s="106"/>
      <c r="H8" s="108"/>
    </row>
    <row r="9" spans="1:8" ht="14.25">
      <c r="A9" s="105" t="s">
        <v>49</v>
      </c>
      <c r="B9" s="106">
        <v>2543404.38</v>
      </c>
      <c r="C9" s="106">
        <v>112193.75</v>
      </c>
      <c r="D9" s="106">
        <v>0</v>
      </c>
      <c r="E9" s="108">
        <v>2655598.13</v>
      </c>
      <c r="F9" s="106">
        <v>2267126.13</v>
      </c>
      <c r="G9" s="106">
        <v>388472</v>
      </c>
      <c r="H9" s="108">
        <v>2655598.13</v>
      </c>
    </row>
    <row r="10" spans="1:8" ht="14.25">
      <c r="A10" s="105" t="s">
        <v>45</v>
      </c>
      <c r="B10" s="106">
        <v>0</v>
      </c>
      <c r="C10" s="106">
        <v>3929</v>
      </c>
      <c r="D10" s="106">
        <v>0</v>
      </c>
      <c r="E10" s="108">
        <v>3929</v>
      </c>
      <c r="F10" s="106">
        <v>3929</v>
      </c>
      <c r="G10" s="106">
        <v>0</v>
      </c>
      <c r="H10" s="108">
        <v>3929</v>
      </c>
    </row>
    <row r="11" spans="1:8" ht="14.25">
      <c r="A11" s="105" t="s">
        <v>48</v>
      </c>
      <c r="B11" s="106">
        <v>0</v>
      </c>
      <c r="C11" s="106">
        <v>54602</v>
      </c>
      <c r="D11" s="106">
        <v>1583.56</v>
      </c>
      <c r="E11" s="108">
        <v>56185.56</v>
      </c>
      <c r="F11" s="106">
        <v>56185.56</v>
      </c>
      <c r="G11" s="106">
        <v>0</v>
      </c>
      <c r="H11" s="108">
        <v>56185.56</v>
      </c>
    </row>
    <row r="12" spans="1:8" ht="14.25">
      <c r="A12" s="105" t="s">
        <v>51</v>
      </c>
      <c r="B12" s="106">
        <v>0</v>
      </c>
      <c r="C12" s="106">
        <v>186678.23</v>
      </c>
      <c r="D12" s="106">
        <v>244861.758</v>
      </c>
      <c r="E12" s="108">
        <v>431539.988</v>
      </c>
      <c r="F12" s="106">
        <v>426654.988</v>
      </c>
      <c r="G12" s="106">
        <v>4885</v>
      </c>
      <c r="H12" s="108">
        <v>431539.988</v>
      </c>
    </row>
    <row r="13" spans="1:8" ht="15">
      <c r="A13" s="138" t="s">
        <v>85</v>
      </c>
      <c r="B13" s="139">
        <v>2543404.38</v>
      </c>
      <c r="C13" s="139">
        <v>357402.98</v>
      </c>
      <c r="D13" s="139">
        <v>246445.318</v>
      </c>
      <c r="E13" s="140">
        <v>3147252.678</v>
      </c>
      <c r="F13" s="139">
        <v>2753895.678</v>
      </c>
      <c r="G13" s="139">
        <v>393357</v>
      </c>
      <c r="H13" s="140">
        <v>3147252.678</v>
      </c>
    </row>
    <row r="14" spans="1:8" ht="15">
      <c r="A14" s="109"/>
      <c r="B14" s="112"/>
      <c r="C14" s="112"/>
      <c r="D14" s="112"/>
      <c r="E14" s="113"/>
      <c r="F14" s="112"/>
      <c r="G14" s="112"/>
      <c r="H14" s="113"/>
    </row>
    <row r="15" spans="1:8" ht="16.5" thickBot="1">
      <c r="A15" s="123" t="s">
        <v>86</v>
      </c>
      <c r="B15" s="124">
        <v>2543404.38</v>
      </c>
      <c r="C15" s="124">
        <v>2477312.23</v>
      </c>
      <c r="D15" s="124">
        <v>246445.318</v>
      </c>
      <c r="E15" s="125">
        <v>5267161.927999999</v>
      </c>
      <c r="F15" s="124">
        <v>4512726.927999999</v>
      </c>
      <c r="G15" s="124">
        <v>754435</v>
      </c>
      <c r="H15" s="125">
        <v>5267161.927999999</v>
      </c>
    </row>
    <row r="16" spans="1:8" ht="16.5" thickBot="1">
      <c r="A16" s="163" t="s">
        <v>101</v>
      </c>
      <c r="B16" s="164"/>
      <c r="C16" s="126"/>
      <c r="D16" s="126"/>
      <c r="E16" s="127">
        <v>507912424.71704</v>
      </c>
      <c r="F16" s="126"/>
      <c r="G16" s="126"/>
      <c r="H16" s="127">
        <v>507912424.71704</v>
      </c>
    </row>
  </sheetData>
  <sheetProtection/>
  <mergeCells count="2">
    <mergeCell ref="A1:H1"/>
    <mergeCell ref="A16:B16"/>
  </mergeCells>
  <hyperlinks>
    <hyperlink ref="A4" location="Index!A1" display="Index"/>
  </hyperlink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09"/>
  <sheetViews>
    <sheetView zoomScalePageLayoutView="0" workbookViewId="0" topLeftCell="A1">
      <pane ySplit="4" topLeftCell="A194" activePane="bottomLeft" state="frozen"/>
      <selection pane="topLeft" activeCell="A1" sqref="A1"/>
      <selection pane="bottomLeft" activeCell="D209" sqref="D209"/>
    </sheetView>
  </sheetViews>
  <sheetFormatPr defaultColWidth="9.140625" defaultRowHeight="12.75"/>
  <cols>
    <col min="1" max="1" width="30.28125" style="0" customWidth="1"/>
    <col min="2" max="2" width="30.7109375" style="0" bestFit="1" customWidth="1"/>
    <col min="3" max="3" width="18.140625" style="0" customWidth="1"/>
    <col min="4" max="4" width="13.421875" style="57" customWidth="1"/>
  </cols>
  <sheetData>
    <row r="1" spans="1:4" ht="20.25">
      <c r="A1" s="18" t="s">
        <v>38</v>
      </c>
      <c r="B1" s="2"/>
      <c r="C1" s="19"/>
      <c r="D1" s="47"/>
    </row>
    <row r="2" spans="1:4" ht="15.75">
      <c r="A2" s="20"/>
      <c r="B2" s="2"/>
      <c r="C2" s="21">
        <v>2005</v>
      </c>
      <c r="D2" s="21">
        <v>2005</v>
      </c>
    </row>
    <row r="3" spans="1:4" ht="15.75">
      <c r="A3" s="22" t="s">
        <v>40</v>
      </c>
      <c r="B3" s="22" t="s">
        <v>39</v>
      </c>
      <c r="C3" s="24" t="s">
        <v>2</v>
      </c>
      <c r="D3" s="58" t="s">
        <v>3</v>
      </c>
    </row>
    <row r="4" spans="1:4" ht="12.75">
      <c r="A4" s="25"/>
      <c r="B4" s="26"/>
      <c r="C4" s="27" t="s">
        <v>4</v>
      </c>
      <c r="D4" s="59" t="s">
        <v>5</v>
      </c>
    </row>
    <row r="5" spans="1:3" ht="12.75">
      <c r="A5" s="147" t="s">
        <v>112</v>
      </c>
      <c r="C5" s="40"/>
    </row>
    <row r="6" spans="1:3" ht="15.75">
      <c r="A6" s="63" t="s">
        <v>46</v>
      </c>
      <c r="B6" t="s">
        <v>62</v>
      </c>
      <c r="C6" s="40">
        <v>1200</v>
      </c>
    </row>
    <row r="7" spans="1:3" ht="12.75">
      <c r="A7" s="64"/>
      <c r="B7" t="s">
        <v>15</v>
      </c>
      <c r="C7" s="40">
        <v>0</v>
      </c>
    </row>
    <row r="8" spans="1:3" ht="12.75">
      <c r="A8" s="64"/>
      <c r="B8" t="s">
        <v>16</v>
      </c>
      <c r="C8" s="40">
        <v>15370</v>
      </c>
    </row>
    <row r="9" spans="1:3" ht="12.75">
      <c r="A9" s="64"/>
      <c r="B9" t="s">
        <v>17</v>
      </c>
      <c r="C9" s="40">
        <v>45000</v>
      </c>
    </row>
    <row r="10" spans="1:3" ht="12.75">
      <c r="A10" s="33"/>
      <c r="B10" t="s">
        <v>19</v>
      </c>
      <c r="C10" s="40">
        <v>0</v>
      </c>
    </row>
    <row r="11" spans="1:3" ht="12.75">
      <c r="A11" s="33"/>
      <c r="B11" t="s">
        <v>21</v>
      </c>
      <c r="C11" s="40">
        <v>990880</v>
      </c>
    </row>
    <row r="12" spans="1:3" ht="12.75">
      <c r="A12" s="64"/>
      <c r="B12" t="s">
        <v>22</v>
      </c>
      <c r="C12" s="40">
        <v>355500</v>
      </c>
    </row>
    <row r="13" spans="1:3" ht="12.75">
      <c r="A13" s="64"/>
      <c r="B13" t="s">
        <v>59</v>
      </c>
      <c r="C13" s="40">
        <v>93000</v>
      </c>
    </row>
    <row r="14" spans="1:3" ht="12.75">
      <c r="A14" s="64"/>
      <c r="B14" t="s">
        <v>27</v>
      </c>
      <c r="C14" s="40">
        <v>19810</v>
      </c>
    </row>
    <row r="15" spans="1:3" ht="12.75">
      <c r="A15" s="64"/>
      <c r="B15" t="s">
        <v>28</v>
      </c>
      <c r="C15" s="40">
        <v>767120</v>
      </c>
    </row>
    <row r="16" spans="1:3" ht="12.75">
      <c r="A16" s="64"/>
      <c r="B16" t="s">
        <v>29</v>
      </c>
      <c r="C16" s="40">
        <v>1926860</v>
      </c>
    </row>
    <row r="17" spans="1:3" ht="12.75">
      <c r="A17" s="64"/>
      <c r="B17" t="s">
        <v>30</v>
      </c>
      <c r="C17" s="40">
        <v>420890</v>
      </c>
    </row>
    <row r="18" spans="1:3" ht="12.75">
      <c r="A18" s="64"/>
      <c r="B18" t="s">
        <v>31</v>
      </c>
      <c r="C18" s="40">
        <v>129140</v>
      </c>
    </row>
    <row r="19" spans="1:4" ht="12.75">
      <c r="A19" s="65"/>
      <c r="B19" s="55" t="s">
        <v>10</v>
      </c>
      <c r="C19" s="56">
        <f>SUM(C6:C18)</f>
        <v>4764770</v>
      </c>
      <c r="D19" s="57">
        <v>59849389</v>
      </c>
    </row>
    <row r="20" spans="1:3" ht="12.75">
      <c r="A20" s="33"/>
      <c r="C20" s="40"/>
    </row>
    <row r="21" spans="1:3" ht="12.75">
      <c r="A21" s="33"/>
      <c r="C21" s="40"/>
    </row>
    <row r="22" spans="1:3" ht="15.75">
      <c r="A22" s="63" t="s">
        <v>47</v>
      </c>
      <c r="B22" t="s">
        <v>62</v>
      </c>
      <c r="C22" s="40">
        <v>1840</v>
      </c>
    </row>
    <row r="23" spans="1:3" ht="12.75">
      <c r="A23" s="33"/>
      <c r="B23" t="s">
        <v>15</v>
      </c>
      <c r="C23" s="40">
        <v>10500</v>
      </c>
    </row>
    <row r="24" spans="1:3" ht="12.75">
      <c r="A24" s="66"/>
      <c r="B24" t="s">
        <v>16</v>
      </c>
      <c r="C24" s="40">
        <v>250</v>
      </c>
    </row>
    <row r="25" spans="1:3" ht="12.75">
      <c r="A25" s="33"/>
      <c r="B25" t="s">
        <v>17</v>
      </c>
      <c r="C25" s="40">
        <v>208020</v>
      </c>
    </row>
    <row r="26" spans="1:3" ht="12.75">
      <c r="A26" s="33"/>
      <c r="B26" t="s">
        <v>22</v>
      </c>
      <c r="C26" s="40">
        <v>46830</v>
      </c>
    </row>
    <row r="27" spans="1:3" ht="12.75">
      <c r="A27" s="66"/>
      <c r="B27" t="s">
        <v>59</v>
      </c>
      <c r="C27" s="40">
        <v>11200</v>
      </c>
    </row>
    <row r="28" spans="1:3" ht="12.75">
      <c r="A28" s="66"/>
      <c r="B28" t="s">
        <v>26</v>
      </c>
      <c r="C28" s="40">
        <v>20380</v>
      </c>
    </row>
    <row r="29" spans="1:3" ht="12.75">
      <c r="A29" s="66"/>
      <c r="B29" t="s">
        <v>27</v>
      </c>
      <c r="C29" s="40">
        <v>75690</v>
      </c>
    </row>
    <row r="30" spans="1:3" ht="12.75">
      <c r="A30" s="66"/>
      <c r="B30" t="s">
        <v>28</v>
      </c>
      <c r="C30" s="40">
        <v>2035140</v>
      </c>
    </row>
    <row r="31" spans="1:3" ht="12.75">
      <c r="A31" s="66"/>
      <c r="B31" t="s">
        <v>29</v>
      </c>
      <c r="C31" s="40">
        <v>5135180</v>
      </c>
    </row>
    <row r="32" spans="1:3" ht="12.75">
      <c r="A32" s="66"/>
      <c r="B32" t="s">
        <v>30</v>
      </c>
      <c r="C32" s="40">
        <v>1315610</v>
      </c>
    </row>
    <row r="33" spans="1:3" ht="12.75">
      <c r="A33" s="66"/>
      <c r="B33" t="s">
        <v>31</v>
      </c>
      <c r="C33" s="40">
        <v>721890</v>
      </c>
    </row>
    <row r="34" spans="1:3" ht="12.75">
      <c r="A34" s="66"/>
      <c r="B34" t="s">
        <v>33</v>
      </c>
      <c r="C34" s="40">
        <v>44700</v>
      </c>
    </row>
    <row r="35" spans="1:3" ht="12.75">
      <c r="A35" s="66"/>
      <c r="B35" t="s">
        <v>35</v>
      </c>
      <c r="C35" s="40">
        <v>8000</v>
      </c>
    </row>
    <row r="36" spans="1:4" ht="12.75">
      <c r="A36" s="67"/>
      <c r="B36" s="55" t="s">
        <v>10</v>
      </c>
      <c r="C36" s="37">
        <f>SUM(C22:C35)</f>
        <v>9635230</v>
      </c>
      <c r="D36" s="57">
        <v>125537851</v>
      </c>
    </row>
    <row r="37" spans="1:3" ht="12.75">
      <c r="A37" s="33"/>
      <c r="C37" s="40"/>
    </row>
    <row r="38" spans="1:3" ht="12.75">
      <c r="A38" s="33"/>
      <c r="C38" s="40"/>
    </row>
    <row r="39" spans="1:3" ht="15.75">
      <c r="A39" s="63" t="s">
        <v>42</v>
      </c>
      <c r="B39" t="s">
        <v>62</v>
      </c>
      <c r="C39" s="40">
        <v>11300</v>
      </c>
    </row>
    <row r="40" spans="1:3" ht="12.75">
      <c r="A40" s="68"/>
      <c r="B40" t="s">
        <v>15</v>
      </c>
      <c r="C40" s="40">
        <v>28000</v>
      </c>
    </row>
    <row r="41" spans="1:3" ht="12.75">
      <c r="A41" s="68"/>
      <c r="B41" t="s">
        <v>17</v>
      </c>
      <c r="C41" s="40">
        <v>58390</v>
      </c>
    </row>
    <row r="42" spans="1:3" ht="12.75">
      <c r="A42" s="68"/>
      <c r="B42" t="s">
        <v>21</v>
      </c>
      <c r="C42" s="40">
        <v>0</v>
      </c>
    </row>
    <row r="43" spans="1:3" ht="12.75">
      <c r="A43" s="68"/>
      <c r="B43" t="s">
        <v>22</v>
      </c>
      <c r="C43" s="40">
        <v>455920</v>
      </c>
    </row>
    <row r="44" spans="1:3" ht="12.75">
      <c r="A44" s="68"/>
      <c r="B44" t="s">
        <v>59</v>
      </c>
      <c r="C44" s="40">
        <v>602490</v>
      </c>
    </row>
    <row r="45" spans="1:3" ht="12.75">
      <c r="A45" s="68"/>
      <c r="B45" t="s">
        <v>25</v>
      </c>
      <c r="C45" s="40">
        <v>80</v>
      </c>
    </row>
    <row r="46" spans="1:3" ht="12.75">
      <c r="A46" s="68"/>
      <c r="B46" t="s">
        <v>27</v>
      </c>
      <c r="C46" s="40">
        <v>59860</v>
      </c>
    </row>
    <row r="47" spans="1:3" ht="12.75">
      <c r="A47" s="68"/>
      <c r="B47" t="s">
        <v>28</v>
      </c>
      <c r="C47" s="40">
        <v>1756960</v>
      </c>
    </row>
    <row r="48" spans="1:3" ht="12.75">
      <c r="A48" s="68"/>
      <c r="B48" t="s">
        <v>29</v>
      </c>
      <c r="C48" s="40">
        <v>4017430</v>
      </c>
    </row>
    <row r="49" spans="1:3" ht="12.75">
      <c r="A49" s="68"/>
      <c r="B49" t="s">
        <v>30</v>
      </c>
      <c r="C49" s="40">
        <v>853220</v>
      </c>
    </row>
    <row r="50" spans="1:3" ht="12.75">
      <c r="A50" s="68"/>
      <c r="B50" t="s">
        <v>31</v>
      </c>
      <c r="C50" s="40">
        <v>54630</v>
      </c>
    </row>
    <row r="51" spans="1:3" ht="12.75">
      <c r="A51" s="68"/>
      <c r="B51" t="s">
        <v>32</v>
      </c>
      <c r="C51" s="40">
        <v>40000</v>
      </c>
    </row>
    <row r="52" spans="1:4" ht="12.75">
      <c r="A52" s="69"/>
      <c r="B52" s="55" t="s">
        <v>10</v>
      </c>
      <c r="C52" s="56">
        <f>SUM(C39:C51)</f>
        <v>7938280</v>
      </c>
      <c r="D52" s="57">
        <v>85667620</v>
      </c>
    </row>
    <row r="53" spans="1:3" ht="12.75">
      <c r="A53" s="69"/>
      <c r="B53" s="55"/>
      <c r="C53" s="56"/>
    </row>
    <row r="54" spans="1:3" ht="12.75">
      <c r="A54" s="33"/>
      <c r="C54" s="40"/>
    </row>
    <row r="55" spans="1:3" ht="15.75">
      <c r="A55" s="63" t="s">
        <v>41</v>
      </c>
      <c r="B55" t="s">
        <v>58</v>
      </c>
      <c r="C55" s="40">
        <v>600</v>
      </c>
    </row>
    <row r="56" spans="1:3" ht="12.75">
      <c r="A56" s="33"/>
      <c r="B56" t="s">
        <v>62</v>
      </c>
      <c r="C56" s="40">
        <v>0</v>
      </c>
    </row>
    <row r="57" spans="1:3" ht="12.75">
      <c r="A57" s="33"/>
      <c r="B57" t="s">
        <v>15</v>
      </c>
      <c r="C57" s="40">
        <v>0</v>
      </c>
    </row>
    <row r="58" spans="1:3" ht="12.75">
      <c r="A58" s="33"/>
      <c r="B58" t="s">
        <v>18</v>
      </c>
      <c r="C58" s="40">
        <v>0</v>
      </c>
    </row>
    <row r="59" spans="1:3" ht="12.75">
      <c r="A59" s="33"/>
      <c r="B59" t="s">
        <v>23</v>
      </c>
      <c r="C59" s="40">
        <v>7310</v>
      </c>
    </row>
    <row r="60" spans="1:3" ht="12.75">
      <c r="A60" s="33"/>
      <c r="B60" t="s">
        <v>25</v>
      </c>
      <c r="C60" s="40">
        <v>245000</v>
      </c>
    </row>
    <row r="61" spans="1:3" ht="12.75">
      <c r="A61" s="33"/>
      <c r="B61" t="s">
        <v>27</v>
      </c>
      <c r="C61" s="40">
        <v>96350</v>
      </c>
    </row>
    <row r="62" spans="1:3" ht="12.75">
      <c r="A62" s="33"/>
      <c r="B62" t="s">
        <v>28</v>
      </c>
      <c r="C62" s="40">
        <v>539590</v>
      </c>
    </row>
    <row r="63" spans="1:3" ht="12.75">
      <c r="A63" s="33"/>
      <c r="B63" t="s">
        <v>29</v>
      </c>
      <c r="C63" s="40">
        <v>1566200</v>
      </c>
    </row>
    <row r="64" spans="1:3" ht="12.75">
      <c r="A64" s="33"/>
      <c r="B64" t="s">
        <v>30</v>
      </c>
      <c r="C64" s="40">
        <v>255770</v>
      </c>
    </row>
    <row r="65" spans="1:3" ht="12.75">
      <c r="A65" s="33"/>
      <c r="B65" t="s">
        <v>31</v>
      </c>
      <c r="C65" s="40">
        <v>45890</v>
      </c>
    </row>
    <row r="66" spans="1:3" ht="12.75">
      <c r="A66" s="33"/>
      <c r="B66" t="s">
        <v>35</v>
      </c>
      <c r="C66" s="40">
        <v>10790</v>
      </c>
    </row>
    <row r="67" spans="1:4" ht="12.75">
      <c r="A67" s="33"/>
      <c r="B67" s="55" t="s">
        <v>10</v>
      </c>
      <c r="C67" s="37">
        <f>SUM(C55:C66)</f>
        <v>2767500</v>
      </c>
      <c r="D67" s="57">
        <v>29516690</v>
      </c>
    </row>
    <row r="68" spans="1:3" ht="12.75">
      <c r="A68" s="33"/>
      <c r="C68" s="40"/>
    </row>
    <row r="69" spans="1:3" ht="12.75">
      <c r="A69" s="33"/>
      <c r="C69" s="40"/>
    </row>
    <row r="70" spans="1:3" ht="15.75">
      <c r="A70" s="63" t="s">
        <v>43</v>
      </c>
      <c r="B70" t="s">
        <v>13</v>
      </c>
      <c r="C70" s="40">
        <v>1800</v>
      </c>
    </row>
    <row r="71" spans="1:3" ht="12.75">
      <c r="A71" s="70"/>
      <c r="B71" t="s">
        <v>22</v>
      </c>
      <c r="C71" s="40">
        <v>2330</v>
      </c>
    </row>
    <row r="72" spans="1:3" ht="12.75">
      <c r="A72" s="70"/>
      <c r="B72" t="s">
        <v>59</v>
      </c>
      <c r="C72" s="40">
        <v>8000</v>
      </c>
    </row>
    <row r="73" spans="1:3" ht="12.75">
      <c r="A73" s="33"/>
      <c r="B73" t="s">
        <v>27</v>
      </c>
      <c r="C73" s="40">
        <v>2740</v>
      </c>
    </row>
    <row r="74" spans="1:3" ht="12.75">
      <c r="A74" s="70"/>
      <c r="B74" t="s">
        <v>28</v>
      </c>
      <c r="C74" s="40">
        <v>22170</v>
      </c>
    </row>
    <row r="75" spans="1:3" ht="12.75">
      <c r="A75" s="70"/>
      <c r="B75" t="s">
        <v>29</v>
      </c>
      <c r="C75" s="40">
        <v>344730</v>
      </c>
    </row>
    <row r="76" spans="1:4" ht="12.75">
      <c r="A76" s="70"/>
      <c r="B76" s="55" t="s">
        <v>10</v>
      </c>
      <c r="C76" s="37">
        <f>SUM(C70:C75)</f>
        <v>381770</v>
      </c>
      <c r="D76" s="57">
        <v>5668390</v>
      </c>
    </row>
    <row r="77" spans="1:3" ht="12.75">
      <c r="A77" s="33"/>
      <c r="C77" s="40"/>
    </row>
    <row r="78" spans="1:3" ht="12.75">
      <c r="A78" s="33"/>
      <c r="C78" s="40"/>
    </row>
    <row r="79" spans="1:3" ht="15.75">
      <c r="A79" s="63" t="s">
        <v>55</v>
      </c>
      <c r="B79" t="s">
        <v>17</v>
      </c>
      <c r="C79" s="40">
        <v>1000</v>
      </c>
    </row>
    <row r="80" spans="1:3" ht="12.75">
      <c r="A80" s="33"/>
      <c r="B80" t="s">
        <v>59</v>
      </c>
      <c r="C80" s="40">
        <v>30</v>
      </c>
    </row>
    <row r="81" spans="1:3" ht="12.75">
      <c r="A81" s="33"/>
      <c r="B81" t="s">
        <v>27</v>
      </c>
      <c r="C81" s="40">
        <v>168750</v>
      </c>
    </row>
    <row r="82" spans="1:3" ht="12.75">
      <c r="A82" s="33"/>
      <c r="B82" t="s">
        <v>28</v>
      </c>
      <c r="C82" s="40">
        <v>417940</v>
      </c>
    </row>
    <row r="83" spans="1:3" ht="12.75">
      <c r="A83" s="33"/>
      <c r="B83" t="s">
        <v>29</v>
      </c>
      <c r="C83" s="40">
        <v>459180</v>
      </c>
    </row>
    <row r="84" spans="1:3" ht="12.75">
      <c r="A84" s="33"/>
      <c r="B84" t="s">
        <v>30</v>
      </c>
      <c r="C84" s="40">
        <v>246580</v>
      </c>
    </row>
    <row r="85" spans="1:3" ht="12.75">
      <c r="A85" s="33"/>
      <c r="B85" t="s">
        <v>31</v>
      </c>
      <c r="C85" s="40">
        <v>189760</v>
      </c>
    </row>
    <row r="86" spans="1:4" ht="12.75">
      <c r="A86" s="33"/>
      <c r="B86" s="55" t="s">
        <v>10</v>
      </c>
      <c r="C86" s="37">
        <f>SUM(C79:C85)</f>
        <v>1483240</v>
      </c>
      <c r="D86" s="57">
        <v>14010210</v>
      </c>
    </row>
    <row r="87" spans="1:3" ht="12.75">
      <c r="A87" s="33"/>
      <c r="C87" s="40"/>
    </row>
    <row r="88" spans="1:3" ht="12.75">
      <c r="A88" s="33"/>
      <c r="C88" s="40"/>
    </row>
    <row r="89" spans="1:3" ht="15.75">
      <c r="A89" s="63" t="s">
        <v>44</v>
      </c>
      <c r="B89" t="s">
        <v>13</v>
      </c>
      <c r="C89" s="40">
        <v>350</v>
      </c>
    </row>
    <row r="90" spans="1:3" ht="12.75">
      <c r="A90" s="33"/>
      <c r="B90" t="s">
        <v>17</v>
      </c>
      <c r="C90" s="40">
        <v>5040</v>
      </c>
    </row>
    <row r="91" spans="1:3" ht="12.75">
      <c r="A91" s="33"/>
      <c r="B91" t="s">
        <v>22</v>
      </c>
      <c r="C91" s="40">
        <v>327260</v>
      </c>
    </row>
    <row r="92" spans="1:3" ht="12.75">
      <c r="A92" s="33"/>
      <c r="B92" t="s">
        <v>59</v>
      </c>
      <c r="C92" s="40">
        <v>45940</v>
      </c>
    </row>
    <row r="93" spans="1:3" ht="12.75">
      <c r="A93" s="29" t="s">
        <v>61</v>
      </c>
      <c r="B93" t="s">
        <v>27</v>
      </c>
      <c r="C93" s="40">
        <v>20900</v>
      </c>
    </row>
    <row r="94" spans="1:3" ht="12.75">
      <c r="A94" s="33"/>
      <c r="B94" t="s">
        <v>28</v>
      </c>
      <c r="C94" s="40">
        <v>426350</v>
      </c>
    </row>
    <row r="95" spans="1:3" ht="12.75">
      <c r="A95" s="33"/>
      <c r="B95" t="s">
        <v>29</v>
      </c>
      <c r="C95" s="40">
        <v>1111290</v>
      </c>
    </row>
    <row r="96" spans="1:3" ht="12.75">
      <c r="A96" s="33"/>
      <c r="B96" t="s">
        <v>30</v>
      </c>
      <c r="C96" s="40">
        <v>178690</v>
      </c>
    </row>
    <row r="97" spans="1:3" ht="12.75">
      <c r="A97" s="33"/>
      <c r="B97" t="s">
        <v>31</v>
      </c>
      <c r="C97" s="40">
        <v>4250</v>
      </c>
    </row>
    <row r="98" spans="1:4" ht="12.75">
      <c r="A98" s="33"/>
      <c r="B98" s="55" t="s">
        <v>10</v>
      </c>
      <c r="C98" s="37">
        <f>SUM(C89:C97)</f>
        <v>2120070</v>
      </c>
      <c r="D98" s="57">
        <v>26176480</v>
      </c>
    </row>
    <row r="99" spans="1:3" ht="12.75">
      <c r="A99" s="33"/>
      <c r="C99" s="40"/>
    </row>
    <row r="100" spans="1:3" ht="12.75">
      <c r="A100" s="33"/>
      <c r="C100" s="40"/>
    </row>
    <row r="101" spans="1:3" ht="15.75">
      <c r="A101" s="63" t="s">
        <v>53</v>
      </c>
      <c r="B101" t="s">
        <v>17</v>
      </c>
      <c r="C101" s="40">
        <v>13600</v>
      </c>
    </row>
    <row r="102" spans="1:3" ht="12.75">
      <c r="A102" s="33"/>
      <c r="B102" t="s">
        <v>22</v>
      </c>
      <c r="C102" s="40">
        <v>10000</v>
      </c>
    </row>
    <row r="103" spans="1:3" ht="12.75">
      <c r="A103" s="33"/>
      <c r="B103" t="s">
        <v>59</v>
      </c>
      <c r="C103" s="40">
        <v>22100</v>
      </c>
    </row>
    <row r="104" spans="1:3" ht="12.75">
      <c r="A104" s="33"/>
      <c r="B104" t="s">
        <v>25</v>
      </c>
      <c r="C104" s="40">
        <v>0</v>
      </c>
    </row>
    <row r="105" spans="1:3" ht="12.75">
      <c r="A105" s="33"/>
      <c r="B105" t="s">
        <v>27</v>
      </c>
      <c r="C105" s="40">
        <v>82350</v>
      </c>
    </row>
    <row r="106" spans="1:3" ht="12.75">
      <c r="A106" s="33"/>
      <c r="B106" t="s">
        <v>28</v>
      </c>
      <c r="C106" s="40">
        <v>781310</v>
      </c>
    </row>
    <row r="107" spans="1:3" ht="12.75">
      <c r="A107" s="33"/>
      <c r="B107" t="s">
        <v>29</v>
      </c>
      <c r="C107" s="40">
        <v>1634800</v>
      </c>
    </row>
    <row r="108" spans="1:3" ht="12.75">
      <c r="A108" s="33"/>
      <c r="B108" t="s">
        <v>30</v>
      </c>
      <c r="C108" s="40">
        <v>130140</v>
      </c>
    </row>
    <row r="109" spans="1:3" ht="12.75">
      <c r="A109" s="33"/>
      <c r="B109" t="s">
        <v>31</v>
      </c>
      <c r="C109" s="40">
        <v>7760</v>
      </c>
    </row>
    <row r="110" spans="1:4" ht="12.75">
      <c r="A110" s="33"/>
      <c r="B110" s="55" t="s">
        <v>10</v>
      </c>
      <c r="C110" s="37">
        <f>SUM(C101:C109)</f>
        <v>2682060</v>
      </c>
      <c r="D110" s="57">
        <v>26769890</v>
      </c>
    </row>
    <row r="111" spans="1:3" ht="12.75">
      <c r="A111" s="33"/>
      <c r="C111" s="40"/>
    </row>
    <row r="112" spans="1:3" ht="12.75">
      <c r="A112" s="33"/>
      <c r="C112" s="40"/>
    </row>
    <row r="113" spans="1:3" ht="15.75">
      <c r="A113" s="63" t="s">
        <v>50</v>
      </c>
      <c r="B113" t="s">
        <v>17</v>
      </c>
      <c r="C113" s="40">
        <v>8000</v>
      </c>
    </row>
    <row r="114" spans="1:3" ht="12.75">
      <c r="A114" s="33"/>
      <c r="B114" t="s">
        <v>22</v>
      </c>
      <c r="C114" s="40">
        <v>122000</v>
      </c>
    </row>
    <row r="115" spans="1:3" ht="12.75">
      <c r="A115" s="33"/>
      <c r="B115" t="s">
        <v>59</v>
      </c>
      <c r="C115" s="40">
        <v>25000</v>
      </c>
    </row>
    <row r="116" spans="1:3" ht="12.75">
      <c r="A116" s="33"/>
      <c r="B116" t="s">
        <v>27</v>
      </c>
      <c r="C116" s="40">
        <v>25740</v>
      </c>
    </row>
    <row r="117" spans="1:3" ht="12.75">
      <c r="A117" s="33"/>
      <c r="B117" t="s">
        <v>28</v>
      </c>
      <c r="C117" s="40">
        <v>688050</v>
      </c>
    </row>
    <row r="118" spans="1:3" ht="12.75">
      <c r="A118" s="33"/>
      <c r="B118" t="s">
        <v>29</v>
      </c>
      <c r="C118" s="40">
        <v>1184200</v>
      </c>
    </row>
    <row r="119" spans="1:3" ht="12.75">
      <c r="A119" s="33"/>
      <c r="B119" t="s">
        <v>30</v>
      </c>
      <c r="C119" s="40">
        <v>390380</v>
      </c>
    </row>
    <row r="120" spans="1:3" ht="12.75">
      <c r="A120" s="33"/>
      <c r="B120" t="s">
        <v>31</v>
      </c>
      <c r="C120" s="40">
        <v>193020</v>
      </c>
    </row>
    <row r="121" spans="1:4" ht="12.75">
      <c r="A121" s="33"/>
      <c r="B121" s="55" t="s">
        <v>10</v>
      </c>
      <c r="C121" s="40">
        <v>2636390</v>
      </c>
      <c r="D121" s="57">
        <v>33102430</v>
      </c>
    </row>
    <row r="122" spans="1:3" ht="12.75">
      <c r="A122" s="33"/>
      <c r="C122" s="40"/>
    </row>
    <row r="123" spans="1:3" ht="12.75">
      <c r="A123" s="33"/>
      <c r="C123" s="40"/>
    </row>
    <row r="124" spans="1:3" ht="12.75" customHeight="1">
      <c r="A124" s="63" t="s">
        <v>52</v>
      </c>
      <c r="B124" t="s">
        <v>16</v>
      </c>
      <c r="C124" s="40">
        <v>0</v>
      </c>
    </row>
    <row r="125" spans="1:3" ht="12.75">
      <c r="A125" s="64"/>
      <c r="B125" t="s">
        <v>17</v>
      </c>
      <c r="C125" s="40">
        <v>2770</v>
      </c>
    </row>
    <row r="126" spans="1:3" ht="12.75">
      <c r="A126" s="64"/>
      <c r="B126" t="s">
        <v>20</v>
      </c>
      <c r="C126" s="40">
        <v>0</v>
      </c>
    </row>
    <row r="127" spans="1:3" ht="12.75">
      <c r="A127" s="64"/>
      <c r="B127" t="s">
        <v>22</v>
      </c>
      <c r="C127" s="40">
        <v>48300</v>
      </c>
    </row>
    <row r="128" spans="1:3" ht="12.75">
      <c r="A128" s="64"/>
      <c r="B128" t="s">
        <v>59</v>
      </c>
      <c r="C128" s="40">
        <v>29910</v>
      </c>
    </row>
    <row r="129" spans="1:3" ht="12.75">
      <c r="A129" s="64"/>
      <c r="B129" t="s">
        <v>27</v>
      </c>
      <c r="C129" s="40">
        <v>30860</v>
      </c>
    </row>
    <row r="130" spans="1:3" ht="12.75">
      <c r="A130" s="64"/>
      <c r="B130" t="s">
        <v>28</v>
      </c>
      <c r="C130" s="40">
        <v>421780</v>
      </c>
    </row>
    <row r="131" spans="1:3" ht="12.75">
      <c r="A131" s="64"/>
      <c r="B131" t="s">
        <v>29</v>
      </c>
      <c r="C131" s="40">
        <v>583680</v>
      </c>
    </row>
    <row r="132" spans="1:3" ht="12.75">
      <c r="A132" s="64"/>
      <c r="B132" t="s">
        <v>30</v>
      </c>
      <c r="C132" s="40">
        <v>37740</v>
      </c>
    </row>
    <row r="133" spans="1:3" ht="12.75">
      <c r="A133" s="64"/>
      <c r="B133" t="s">
        <v>31</v>
      </c>
      <c r="C133" s="40">
        <v>10000</v>
      </c>
    </row>
    <row r="134" spans="1:3" ht="12.75">
      <c r="A134" s="64"/>
      <c r="B134" t="s">
        <v>33</v>
      </c>
      <c r="C134" s="40">
        <v>0</v>
      </c>
    </row>
    <row r="135" spans="1:4" ht="12.75">
      <c r="A135" s="64"/>
      <c r="B135" s="55" t="s">
        <v>10</v>
      </c>
      <c r="C135" s="37">
        <f>SUM(C124:C134)</f>
        <v>1165040</v>
      </c>
      <c r="D135" s="57">
        <v>15021250</v>
      </c>
    </row>
    <row r="136" spans="1:3" ht="12.75">
      <c r="A136" s="64"/>
      <c r="C136" s="40"/>
    </row>
    <row r="137" spans="1:3" ht="12.75">
      <c r="A137" s="64"/>
      <c r="C137" s="40"/>
    </row>
    <row r="138" spans="1:3" ht="15.75">
      <c r="A138" s="63" t="s">
        <v>54</v>
      </c>
      <c r="B138" t="s">
        <v>22</v>
      </c>
      <c r="C138" s="40">
        <v>25400</v>
      </c>
    </row>
    <row r="139" spans="1:3" ht="12.75">
      <c r="A139" s="64"/>
      <c r="B139" t="s">
        <v>59</v>
      </c>
      <c r="C139" s="40">
        <v>2500</v>
      </c>
    </row>
    <row r="140" spans="1:3" ht="12.75">
      <c r="A140" s="64"/>
      <c r="B140" t="s">
        <v>27</v>
      </c>
      <c r="C140" s="40">
        <v>9070</v>
      </c>
    </row>
    <row r="141" spans="1:3" ht="12.75">
      <c r="A141" s="64"/>
      <c r="B141" t="s">
        <v>28</v>
      </c>
      <c r="C141" s="40">
        <v>116500</v>
      </c>
    </row>
    <row r="142" spans="1:3" ht="12.75">
      <c r="A142" s="64"/>
      <c r="B142" t="s">
        <v>29</v>
      </c>
      <c r="C142" s="40">
        <v>229760</v>
      </c>
    </row>
    <row r="143" spans="1:3" ht="12.75">
      <c r="A143" s="64"/>
      <c r="B143" t="s">
        <v>30</v>
      </c>
      <c r="C143" s="40">
        <v>16000</v>
      </c>
    </row>
    <row r="144" spans="1:3" ht="12.75">
      <c r="A144" s="64"/>
      <c r="B144" t="s">
        <v>31</v>
      </c>
      <c r="C144" s="40">
        <v>45250</v>
      </c>
    </row>
    <row r="145" spans="1:4" ht="12.75">
      <c r="A145" s="64"/>
      <c r="B145" s="55" t="s">
        <v>10</v>
      </c>
      <c r="C145" s="37">
        <f>SUM(C138:C144)</f>
        <v>444480</v>
      </c>
      <c r="D145" s="57">
        <v>5430750</v>
      </c>
    </row>
    <row r="146" spans="1:3" ht="12.75">
      <c r="A146" s="33"/>
      <c r="C146" s="40" t="s">
        <v>61</v>
      </c>
    </row>
    <row r="147" spans="1:3" ht="12.75">
      <c r="A147" s="33"/>
      <c r="C147" s="40"/>
    </row>
    <row r="148" spans="1:3" ht="15.75">
      <c r="A148" s="63" t="s">
        <v>45</v>
      </c>
      <c r="B148" t="s">
        <v>13</v>
      </c>
      <c r="C148" s="40">
        <v>5440</v>
      </c>
    </row>
    <row r="149" spans="1:3" ht="12.75">
      <c r="A149" s="64"/>
      <c r="B149" t="s">
        <v>62</v>
      </c>
      <c r="C149" s="40">
        <v>0</v>
      </c>
    </row>
    <row r="150" spans="1:3" ht="12.75">
      <c r="A150" s="64"/>
      <c r="B150" t="s">
        <v>15</v>
      </c>
      <c r="C150" s="40">
        <v>2660</v>
      </c>
    </row>
    <row r="151" spans="1:3" ht="12.75">
      <c r="A151" s="64"/>
      <c r="B151" t="s">
        <v>16</v>
      </c>
      <c r="C151" s="40">
        <v>130</v>
      </c>
    </row>
    <row r="152" spans="1:3" ht="12.75">
      <c r="A152" s="64"/>
      <c r="B152" t="s">
        <v>17</v>
      </c>
      <c r="C152" s="40">
        <v>200</v>
      </c>
    </row>
    <row r="153" spans="1:3" ht="12.75">
      <c r="A153" s="64"/>
      <c r="B153" t="s">
        <v>22</v>
      </c>
      <c r="C153" s="40">
        <v>375490</v>
      </c>
    </row>
    <row r="154" spans="1:3" ht="12.75">
      <c r="A154" s="64"/>
      <c r="B154" t="s">
        <v>59</v>
      </c>
      <c r="C154" s="40">
        <v>25900</v>
      </c>
    </row>
    <row r="155" spans="1:3" ht="12.75">
      <c r="A155" s="64"/>
      <c r="B155" t="s">
        <v>27</v>
      </c>
      <c r="C155" s="40">
        <v>78580</v>
      </c>
    </row>
    <row r="156" spans="1:3" ht="12.75">
      <c r="A156" s="64"/>
      <c r="B156" t="s">
        <v>28</v>
      </c>
      <c r="C156" s="40">
        <v>1921820</v>
      </c>
    </row>
    <row r="157" spans="1:3" ht="12.75">
      <c r="A157" s="64"/>
      <c r="B157" t="s">
        <v>29</v>
      </c>
      <c r="C157" s="40">
        <v>4087980</v>
      </c>
    </row>
    <row r="158" spans="1:3" ht="12.75">
      <c r="A158" s="64"/>
      <c r="B158" t="s">
        <v>30</v>
      </c>
      <c r="C158" s="40">
        <v>915260</v>
      </c>
    </row>
    <row r="159" spans="1:3" ht="12.75">
      <c r="A159" s="64"/>
      <c r="B159" t="s">
        <v>31</v>
      </c>
      <c r="C159" s="40">
        <v>8240</v>
      </c>
    </row>
    <row r="160" spans="1:3" ht="12.75">
      <c r="A160" s="64"/>
      <c r="B160" t="s">
        <v>33</v>
      </c>
      <c r="C160" s="40">
        <v>10650</v>
      </c>
    </row>
    <row r="161" spans="1:4" ht="12.75">
      <c r="A161" s="64"/>
      <c r="B161" s="55" t="s">
        <v>10</v>
      </c>
      <c r="C161" s="37">
        <f>SUM(C148:C160)</f>
        <v>7432350</v>
      </c>
      <c r="D161" s="57">
        <v>56500730</v>
      </c>
    </row>
    <row r="162" spans="1:3" ht="12.75">
      <c r="A162" s="64"/>
      <c r="C162" s="40"/>
    </row>
    <row r="163" spans="1:3" ht="12.75">
      <c r="A163" s="33"/>
      <c r="C163" s="40"/>
    </row>
    <row r="164" spans="1:3" ht="15.75">
      <c r="A164" s="63" t="s">
        <v>48</v>
      </c>
      <c r="B164" t="s">
        <v>62</v>
      </c>
      <c r="C164" s="40">
        <v>13980</v>
      </c>
    </row>
    <row r="165" spans="1:3" ht="12.75">
      <c r="A165" s="71"/>
      <c r="B165" t="s">
        <v>15</v>
      </c>
      <c r="C165" s="40">
        <v>0</v>
      </c>
    </row>
    <row r="166" spans="1:3" ht="12.75">
      <c r="A166" s="71"/>
      <c r="B166" t="s">
        <v>17</v>
      </c>
      <c r="C166" s="40">
        <v>1000</v>
      </c>
    </row>
    <row r="167" spans="1:3" ht="12.75">
      <c r="A167" s="71"/>
      <c r="B167" t="s">
        <v>18</v>
      </c>
      <c r="C167" s="40">
        <v>20</v>
      </c>
    </row>
    <row r="168" spans="1:3" ht="12.75">
      <c r="A168" s="71"/>
      <c r="B168" t="s">
        <v>22</v>
      </c>
      <c r="C168" s="40">
        <v>290130</v>
      </c>
    </row>
    <row r="169" spans="1:3" ht="12.75">
      <c r="A169" s="71"/>
      <c r="B169" t="s">
        <v>59</v>
      </c>
      <c r="C169" s="40">
        <v>25600</v>
      </c>
    </row>
    <row r="170" spans="1:3" ht="12.75">
      <c r="A170" s="71"/>
      <c r="B170" t="s">
        <v>27</v>
      </c>
      <c r="C170" s="40">
        <v>9730</v>
      </c>
    </row>
    <row r="171" spans="1:3" ht="12.75">
      <c r="A171" s="71"/>
      <c r="B171" t="s">
        <v>28</v>
      </c>
      <c r="C171" s="40">
        <v>722690</v>
      </c>
    </row>
    <row r="172" spans="1:3" ht="12.75">
      <c r="A172" s="71"/>
      <c r="B172" t="s">
        <v>29</v>
      </c>
      <c r="C172" s="40">
        <v>1724320</v>
      </c>
    </row>
    <row r="173" spans="1:3" ht="12.75">
      <c r="A173" s="71"/>
      <c r="B173" t="s">
        <v>30</v>
      </c>
      <c r="C173" s="40">
        <v>100030</v>
      </c>
    </row>
    <row r="174" spans="1:3" ht="12.75">
      <c r="A174" s="71"/>
      <c r="B174" t="s">
        <v>31</v>
      </c>
      <c r="C174" s="40">
        <v>76660</v>
      </c>
    </row>
    <row r="175" spans="1:3" ht="12.75">
      <c r="A175" s="71"/>
      <c r="B175" t="s">
        <v>33</v>
      </c>
      <c r="C175" s="40">
        <v>10000</v>
      </c>
    </row>
    <row r="176" spans="1:4" ht="12.75">
      <c r="A176" s="71"/>
      <c r="B176" s="55" t="s">
        <v>10</v>
      </c>
      <c r="C176" s="37">
        <f>SUM(C164:C175)</f>
        <v>2974160</v>
      </c>
      <c r="D176" s="57">
        <v>36964450</v>
      </c>
    </row>
    <row r="177" spans="1:3" ht="12.75">
      <c r="A177" s="72"/>
      <c r="C177" s="40"/>
    </row>
    <row r="178" spans="1:3" ht="12.75">
      <c r="A178" s="33"/>
      <c r="C178" s="40"/>
    </row>
    <row r="179" spans="1:3" ht="15.75">
      <c r="A179" s="63" t="s">
        <v>49</v>
      </c>
      <c r="B179" t="s">
        <v>62</v>
      </c>
      <c r="C179" s="40">
        <v>950</v>
      </c>
    </row>
    <row r="180" spans="1:3" ht="12.75">
      <c r="A180" s="64"/>
      <c r="B180" t="s">
        <v>17</v>
      </c>
      <c r="C180" s="40">
        <v>8570</v>
      </c>
    </row>
    <row r="181" spans="1:3" ht="12.75">
      <c r="A181" s="64"/>
      <c r="B181" t="s">
        <v>21</v>
      </c>
      <c r="C181" s="40">
        <v>750000</v>
      </c>
    </row>
    <row r="182" spans="1:3" ht="12.75">
      <c r="A182" s="64"/>
      <c r="B182" t="s">
        <v>22</v>
      </c>
      <c r="C182" s="40">
        <v>96860</v>
      </c>
    </row>
    <row r="183" spans="1:3" ht="12.75">
      <c r="A183" s="64"/>
      <c r="B183" t="s">
        <v>59</v>
      </c>
      <c r="C183" s="40">
        <v>30</v>
      </c>
    </row>
    <row r="184" spans="1:3" ht="12.75">
      <c r="A184" s="64"/>
      <c r="B184" t="s">
        <v>27</v>
      </c>
      <c r="C184" s="40">
        <v>30950</v>
      </c>
    </row>
    <row r="185" spans="1:3" ht="12.75">
      <c r="A185" s="64"/>
      <c r="B185" t="s">
        <v>28</v>
      </c>
      <c r="C185" s="40">
        <v>25000</v>
      </c>
    </row>
    <row r="186" spans="1:3" ht="12.75">
      <c r="A186" s="64"/>
      <c r="B186" t="s">
        <v>29</v>
      </c>
      <c r="C186" s="40">
        <v>281080</v>
      </c>
    </row>
    <row r="187" spans="1:3" ht="12.75">
      <c r="A187" s="64"/>
      <c r="B187" t="s">
        <v>30</v>
      </c>
      <c r="C187" s="40">
        <v>11750</v>
      </c>
    </row>
    <row r="188" spans="1:3" ht="12.75">
      <c r="A188" s="64"/>
      <c r="B188" t="s">
        <v>31</v>
      </c>
      <c r="C188" s="40">
        <v>50300</v>
      </c>
    </row>
    <row r="189" spans="1:3" ht="12.75">
      <c r="A189" s="33"/>
      <c r="B189" t="s">
        <v>32</v>
      </c>
      <c r="C189" s="40">
        <v>20</v>
      </c>
    </row>
    <row r="190" spans="1:4" ht="12.75">
      <c r="A190" s="33"/>
      <c r="B190" s="55" t="s">
        <v>10</v>
      </c>
      <c r="C190" s="37">
        <f>SUM(C179:C189)</f>
        <v>1255510</v>
      </c>
      <c r="D190" s="57">
        <v>9161090</v>
      </c>
    </row>
    <row r="191" spans="1:3" ht="12.75">
      <c r="A191" s="33"/>
      <c r="C191" s="40"/>
    </row>
    <row r="192" spans="1:3" ht="12.75">
      <c r="A192" s="33"/>
      <c r="C192" s="40"/>
    </row>
    <row r="193" spans="1:3" ht="15.75">
      <c r="A193" s="63" t="s">
        <v>51</v>
      </c>
      <c r="B193" t="s">
        <v>15</v>
      </c>
      <c r="C193" s="40">
        <v>10</v>
      </c>
    </row>
    <row r="194" spans="1:3" ht="12.75">
      <c r="A194" s="64"/>
      <c r="B194" t="s">
        <v>17</v>
      </c>
      <c r="C194" s="40">
        <v>13950</v>
      </c>
    </row>
    <row r="195" spans="1:3" ht="12.75">
      <c r="A195" s="64"/>
      <c r="B195" t="s">
        <v>22</v>
      </c>
      <c r="C195" s="40">
        <v>437610</v>
      </c>
    </row>
    <row r="196" spans="1:3" ht="12.75">
      <c r="A196" s="64"/>
      <c r="B196" t="s">
        <v>27</v>
      </c>
      <c r="C196" s="40">
        <v>29370</v>
      </c>
    </row>
    <row r="197" spans="1:3" ht="12.75">
      <c r="A197" s="64"/>
      <c r="B197" t="s">
        <v>28</v>
      </c>
      <c r="C197" s="40">
        <v>278970</v>
      </c>
    </row>
    <row r="198" spans="1:3" ht="12.75">
      <c r="A198" s="64"/>
      <c r="B198" t="s">
        <v>29</v>
      </c>
      <c r="C198" s="40">
        <v>410200</v>
      </c>
    </row>
    <row r="199" spans="1:3" ht="12.75">
      <c r="A199" s="64"/>
      <c r="B199" t="s">
        <v>30</v>
      </c>
      <c r="C199" s="40">
        <v>115040</v>
      </c>
    </row>
    <row r="200" spans="1:3" ht="12.75">
      <c r="A200" s="64"/>
      <c r="B200" t="s">
        <v>31</v>
      </c>
      <c r="C200" s="40">
        <v>37260</v>
      </c>
    </row>
    <row r="201" spans="1:3" ht="12.75">
      <c r="A201" s="64"/>
      <c r="B201" t="s">
        <v>32</v>
      </c>
      <c r="C201" s="40">
        <v>22300</v>
      </c>
    </row>
    <row r="202" spans="1:4" ht="12.75">
      <c r="A202" s="73"/>
      <c r="B202" s="55" t="s">
        <v>10</v>
      </c>
      <c r="C202" s="56">
        <f>SUM(C193:C201)</f>
        <v>1344710</v>
      </c>
      <c r="D202" s="57">
        <v>16075270</v>
      </c>
    </row>
    <row r="203" spans="1:3" ht="12.75">
      <c r="A203" s="33"/>
      <c r="C203" s="40"/>
    </row>
    <row r="204" spans="1:3" ht="12.75">
      <c r="A204" s="33"/>
      <c r="C204" s="40"/>
    </row>
    <row r="205" spans="1:3" ht="15.75">
      <c r="A205" s="63" t="s">
        <v>56</v>
      </c>
      <c r="B205" t="s">
        <v>29</v>
      </c>
      <c r="C205" s="40">
        <v>15360</v>
      </c>
    </row>
    <row r="206" spans="1:4" ht="12.75">
      <c r="A206" s="33"/>
      <c r="B206" s="55" t="s">
        <v>10</v>
      </c>
      <c r="C206" s="37">
        <v>15360</v>
      </c>
      <c r="D206" s="57">
        <v>259130</v>
      </c>
    </row>
    <row r="207" spans="1:3" ht="12.75">
      <c r="A207" s="33"/>
      <c r="C207" s="40"/>
    </row>
    <row r="208" spans="1:3" ht="12.75">
      <c r="A208" s="33"/>
      <c r="C208" s="40"/>
    </row>
    <row r="209" spans="1:4" ht="15.75">
      <c r="A209" s="63" t="s">
        <v>91</v>
      </c>
      <c r="C209" s="37">
        <v>49040920</v>
      </c>
      <c r="D209" s="57">
        <f>SUM(D5:D207)</f>
        <v>545711620</v>
      </c>
    </row>
  </sheetData>
  <sheetProtection/>
  <hyperlinks>
    <hyperlink ref="A5" location="Index!A1" display="Index"/>
  </hyperlinks>
  <printOptions/>
  <pageMargins left="0.75" right="0.75" top="1" bottom="1" header="0.5" footer="0.5"/>
  <pageSetup horizontalDpi="300" verticalDpi="3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78"/>
  <sheetViews>
    <sheetView zoomScalePageLayoutView="0" workbookViewId="0" topLeftCell="A1">
      <pane ySplit="4" topLeftCell="A227" activePane="bottomLeft" state="frozen"/>
      <selection pane="topLeft" activeCell="A1" sqref="A1"/>
      <selection pane="bottomLeft" activeCell="C246" sqref="C246"/>
    </sheetView>
  </sheetViews>
  <sheetFormatPr defaultColWidth="9.140625" defaultRowHeight="12.75"/>
  <cols>
    <col min="1" max="1" width="33.421875" style="0" customWidth="1"/>
    <col min="2" max="2" width="19.421875" style="0" customWidth="1"/>
    <col min="3" max="3" width="19.7109375" style="0" customWidth="1"/>
    <col min="4" max="4" width="18.421875" style="38" customWidth="1"/>
    <col min="5" max="5" width="12.140625" style="0" customWidth="1"/>
  </cols>
  <sheetData>
    <row r="1" spans="1:4" ht="20.25">
      <c r="A1" s="18" t="s">
        <v>38</v>
      </c>
      <c r="B1" s="2"/>
      <c r="C1" s="19"/>
      <c r="D1" s="47"/>
    </row>
    <row r="2" spans="1:4" ht="15.75">
      <c r="A2" s="20"/>
      <c r="B2" s="2"/>
      <c r="C2" s="21">
        <v>2005</v>
      </c>
      <c r="D2" s="21">
        <v>2005</v>
      </c>
    </row>
    <row r="3" spans="1:4" ht="15.75">
      <c r="A3" s="22" t="s">
        <v>39</v>
      </c>
      <c r="B3" s="23" t="s">
        <v>40</v>
      </c>
      <c r="C3" s="24" t="s">
        <v>2</v>
      </c>
      <c r="D3" s="58" t="s">
        <v>3</v>
      </c>
    </row>
    <row r="4" spans="1:4" ht="12.75">
      <c r="A4" s="25"/>
      <c r="B4" s="26"/>
      <c r="C4" s="27" t="s">
        <v>4</v>
      </c>
      <c r="D4" s="59" t="s">
        <v>5</v>
      </c>
    </row>
    <row r="5" spans="1:2" ht="13.5" thickBot="1">
      <c r="A5" s="147" t="s">
        <v>112</v>
      </c>
      <c r="B5" s="15"/>
    </row>
    <row r="6" spans="1:3" ht="13.5" thickBot="1">
      <c r="A6" s="30" t="s">
        <v>12</v>
      </c>
      <c r="B6" s="15" t="s">
        <v>41</v>
      </c>
      <c r="C6" s="40">
        <v>600</v>
      </c>
    </row>
    <row r="7" spans="1:4" ht="12.75">
      <c r="A7" s="28"/>
      <c r="B7" s="15"/>
      <c r="C7" s="31">
        <f>SUM(C6)</f>
        <v>600</v>
      </c>
      <c r="D7" s="60" t="s">
        <v>63</v>
      </c>
    </row>
    <row r="8" spans="1:3" ht="12.75">
      <c r="A8" s="28"/>
      <c r="B8" s="15"/>
      <c r="C8" s="40"/>
    </row>
    <row r="9" spans="1:3" ht="13.5" thickBot="1">
      <c r="A9" s="28"/>
      <c r="B9" s="11"/>
      <c r="C9" s="40"/>
    </row>
    <row r="10" spans="1:3" ht="13.5" thickBot="1">
      <c r="A10" s="30" t="s">
        <v>13</v>
      </c>
      <c r="B10" s="11" t="s">
        <v>42</v>
      </c>
      <c r="C10" s="40">
        <v>0</v>
      </c>
    </row>
    <row r="11" spans="1:3" ht="12.75">
      <c r="A11" s="16"/>
      <c r="B11" s="15" t="s">
        <v>43</v>
      </c>
      <c r="C11" s="40">
        <v>1800</v>
      </c>
    </row>
    <row r="12" spans="1:3" ht="12.75">
      <c r="A12" s="16"/>
      <c r="B12" s="15" t="s">
        <v>44</v>
      </c>
      <c r="C12" s="40">
        <v>350</v>
      </c>
    </row>
    <row r="13" spans="1:3" ht="12.75">
      <c r="A13" s="16"/>
      <c r="B13" s="15" t="s">
        <v>45</v>
      </c>
      <c r="C13" s="40">
        <v>5440</v>
      </c>
    </row>
    <row r="14" spans="1:4" ht="12.75">
      <c r="A14" s="16"/>
      <c r="B14" s="15"/>
      <c r="C14" s="31">
        <f>SUM(C11:C13)</f>
        <v>7590</v>
      </c>
      <c r="D14" s="60" t="s">
        <v>63</v>
      </c>
    </row>
    <row r="15" spans="1:3" ht="12.75">
      <c r="A15" s="16"/>
      <c r="B15" s="15"/>
      <c r="C15" s="61"/>
    </row>
    <row r="16" spans="1:3" ht="13.5" thickBot="1">
      <c r="A16" s="16"/>
      <c r="B16" s="11"/>
      <c r="C16" s="40"/>
    </row>
    <row r="17" spans="1:3" ht="13.5" thickBot="1">
      <c r="A17" s="30" t="s">
        <v>14</v>
      </c>
      <c r="B17" s="15" t="s">
        <v>46</v>
      </c>
      <c r="C17" s="40">
        <v>1200</v>
      </c>
    </row>
    <row r="18" spans="1:3" ht="12.75">
      <c r="A18" s="16"/>
      <c r="B18" s="15" t="s">
        <v>47</v>
      </c>
      <c r="C18" s="40">
        <v>1840</v>
      </c>
    </row>
    <row r="19" spans="1:4" ht="12.75">
      <c r="A19" s="16"/>
      <c r="B19" s="15" t="s">
        <v>42</v>
      </c>
      <c r="C19" s="40">
        <v>11300</v>
      </c>
      <c r="D19" s="57" t="s">
        <v>61</v>
      </c>
    </row>
    <row r="20" spans="1:3" ht="12.75">
      <c r="A20" s="16"/>
      <c r="B20" s="15" t="s">
        <v>41</v>
      </c>
      <c r="C20" s="40">
        <v>0</v>
      </c>
    </row>
    <row r="21" spans="1:3" ht="12.75">
      <c r="A21" s="16"/>
      <c r="B21" s="15" t="s">
        <v>45</v>
      </c>
      <c r="C21" s="40">
        <v>0</v>
      </c>
    </row>
    <row r="22" spans="1:3" ht="12.75">
      <c r="A22" s="16"/>
      <c r="B22" s="15" t="s">
        <v>48</v>
      </c>
      <c r="C22" s="40">
        <v>13980</v>
      </c>
    </row>
    <row r="23" spans="1:3" ht="12.75">
      <c r="A23" s="16"/>
      <c r="B23" s="15" t="s">
        <v>49</v>
      </c>
      <c r="C23" s="40">
        <v>950</v>
      </c>
    </row>
    <row r="24" spans="1:4" ht="12.75">
      <c r="A24" s="16"/>
      <c r="B24" s="15"/>
      <c r="C24" s="31">
        <f>SUM(C17:C23)</f>
        <v>29270</v>
      </c>
      <c r="D24" s="57">
        <v>4303050</v>
      </c>
    </row>
    <row r="25" spans="1:3" ht="12.75">
      <c r="A25" s="16"/>
      <c r="B25" s="15"/>
      <c r="C25" s="40"/>
    </row>
    <row r="26" spans="1:3" ht="13.5" thickBot="1">
      <c r="A26" s="16"/>
      <c r="B26" s="11"/>
      <c r="C26" s="40"/>
    </row>
    <row r="27" spans="1:3" ht="13.5" thickBot="1">
      <c r="A27" s="30" t="s">
        <v>15</v>
      </c>
      <c r="B27" s="11" t="s">
        <v>46</v>
      </c>
      <c r="C27" s="40">
        <v>0</v>
      </c>
    </row>
    <row r="28" spans="1:3" ht="12.75">
      <c r="A28" s="16"/>
      <c r="B28" s="15" t="s">
        <v>47</v>
      </c>
      <c r="C28" s="40">
        <v>10500</v>
      </c>
    </row>
    <row r="29" spans="1:3" ht="12.75">
      <c r="A29" s="28"/>
      <c r="B29" s="15" t="s">
        <v>42</v>
      </c>
      <c r="C29" s="40">
        <v>28000</v>
      </c>
    </row>
    <row r="30" spans="1:3" ht="12.75">
      <c r="A30" s="16"/>
      <c r="B30" s="15" t="s">
        <v>41</v>
      </c>
      <c r="C30" s="40">
        <v>0</v>
      </c>
    </row>
    <row r="31" spans="1:3" ht="12.75">
      <c r="A31" s="16"/>
      <c r="B31" s="15" t="s">
        <v>50</v>
      </c>
      <c r="C31" s="40">
        <v>0</v>
      </c>
    </row>
    <row r="32" spans="1:3" ht="12.75">
      <c r="A32" s="16"/>
      <c r="B32" s="15" t="s">
        <v>45</v>
      </c>
      <c r="C32" s="40">
        <v>2660</v>
      </c>
    </row>
    <row r="33" spans="1:3" ht="12.75">
      <c r="A33" s="16"/>
      <c r="B33" s="15" t="s">
        <v>48</v>
      </c>
      <c r="C33" s="40">
        <v>0</v>
      </c>
    </row>
    <row r="34" spans="1:3" ht="12.75">
      <c r="A34" s="16"/>
      <c r="B34" s="15" t="s">
        <v>51</v>
      </c>
      <c r="C34" s="40">
        <v>10</v>
      </c>
    </row>
    <row r="35" spans="1:4" ht="12.75">
      <c r="A35" s="16"/>
      <c r="B35" s="15"/>
      <c r="C35" s="31">
        <f>SUM(C27:C34)</f>
        <v>41170</v>
      </c>
      <c r="D35" s="57">
        <v>364700</v>
      </c>
    </row>
    <row r="36" spans="1:3" ht="12.75">
      <c r="A36" s="16"/>
      <c r="B36" s="15"/>
      <c r="C36" s="40"/>
    </row>
    <row r="37" spans="1:3" ht="13.5" thickBot="1">
      <c r="A37" s="16"/>
      <c r="B37" s="11"/>
      <c r="C37" s="40"/>
    </row>
    <row r="38" spans="1:3" ht="13.5" thickBot="1">
      <c r="A38" s="30" t="s">
        <v>16</v>
      </c>
      <c r="B38" s="15" t="s">
        <v>46</v>
      </c>
      <c r="C38" s="40">
        <v>15370</v>
      </c>
    </row>
    <row r="39" spans="1:3" ht="12.75">
      <c r="A39" s="16"/>
      <c r="B39" s="15" t="s">
        <v>47</v>
      </c>
      <c r="C39" s="40">
        <v>250</v>
      </c>
    </row>
    <row r="40" spans="1:3" ht="12.75">
      <c r="A40" s="16"/>
      <c r="B40" s="15" t="s">
        <v>52</v>
      </c>
      <c r="C40" s="40">
        <v>0</v>
      </c>
    </row>
    <row r="41" spans="1:3" ht="12.75">
      <c r="A41" s="16"/>
      <c r="B41" s="15" t="s">
        <v>45</v>
      </c>
      <c r="C41" s="40">
        <v>130</v>
      </c>
    </row>
    <row r="42" spans="1:4" ht="12.75">
      <c r="A42" s="16"/>
      <c r="B42" s="15" t="s">
        <v>48</v>
      </c>
      <c r="C42" s="31">
        <f>SUM(C38:C41)</f>
        <v>15750</v>
      </c>
      <c r="D42" s="57">
        <v>10091240</v>
      </c>
    </row>
    <row r="43" spans="1:3" ht="12.75">
      <c r="A43" s="16"/>
      <c r="B43" s="15"/>
      <c r="C43" s="40"/>
    </row>
    <row r="44" spans="1:3" ht="12.75">
      <c r="A44" s="16"/>
      <c r="B44" s="15"/>
      <c r="C44" s="40"/>
    </row>
    <row r="45" spans="1:3" ht="12.75">
      <c r="A45" s="16"/>
      <c r="B45" s="15"/>
      <c r="C45" s="40"/>
    </row>
    <row r="46" spans="1:3" ht="13.5" thickBot="1">
      <c r="A46" s="16"/>
      <c r="B46" s="11"/>
      <c r="C46" s="40"/>
    </row>
    <row r="47" spans="1:3" ht="13.5" thickBot="1">
      <c r="A47" s="30" t="s">
        <v>17</v>
      </c>
      <c r="B47" s="15" t="s">
        <v>46</v>
      </c>
      <c r="C47" s="40">
        <v>45000</v>
      </c>
    </row>
    <row r="48" spans="1:3" ht="12.75">
      <c r="A48" s="16"/>
      <c r="B48" s="15" t="s">
        <v>47</v>
      </c>
      <c r="C48" s="40">
        <v>208020</v>
      </c>
    </row>
    <row r="49" spans="1:3" ht="12.75">
      <c r="A49" s="16"/>
      <c r="B49" s="15" t="s">
        <v>42</v>
      </c>
      <c r="C49" s="40">
        <v>58390</v>
      </c>
    </row>
    <row r="50" spans="1:3" ht="12.75">
      <c r="A50" s="16"/>
      <c r="B50" t="s">
        <v>55</v>
      </c>
      <c r="C50" s="40">
        <v>1000</v>
      </c>
    </row>
    <row r="51" spans="1:3" ht="12.75">
      <c r="A51" s="16"/>
      <c r="B51" s="15" t="s">
        <v>44</v>
      </c>
      <c r="C51" s="40">
        <v>5040</v>
      </c>
    </row>
    <row r="52" spans="1:3" ht="12.75">
      <c r="A52" s="16"/>
      <c r="B52" s="15" t="s">
        <v>53</v>
      </c>
      <c r="C52" s="40">
        <v>13600</v>
      </c>
    </row>
    <row r="53" spans="1:3" ht="12.75">
      <c r="A53" s="16"/>
      <c r="B53" s="15" t="s">
        <v>50</v>
      </c>
      <c r="C53" s="40">
        <v>8000</v>
      </c>
    </row>
    <row r="54" spans="1:3" ht="12.75">
      <c r="A54" s="16"/>
      <c r="B54" s="29" t="s">
        <v>52</v>
      </c>
      <c r="C54" s="40">
        <v>2770</v>
      </c>
    </row>
    <row r="55" spans="1:3" ht="12.75">
      <c r="A55" s="16"/>
      <c r="B55" s="29" t="s">
        <v>45</v>
      </c>
      <c r="C55" s="40">
        <v>200</v>
      </c>
    </row>
    <row r="56" spans="1:3" ht="12.75">
      <c r="A56" s="16"/>
      <c r="B56" s="29" t="s">
        <v>48</v>
      </c>
      <c r="C56" s="40">
        <v>1000</v>
      </c>
    </row>
    <row r="57" spans="1:3" ht="12.75">
      <c r="A57" s="16"/>
      <c r="B57" s="29" t="s">
        <v>49</v>
      </c>
      <c r="C57" s="40">
        <v>8570</v>
      </c>
    </row>
    <row r="58" spans="1:3" ht="12.75">
      <c r="A58" s="16"/>
      <c r="B58" s="15" t="s">
        <v>51</v>
      </c>
      <c r="C58" s="40">
        <v>13950</v>
      </c>
    </row>
    <row r="59" spans="1:4" ht="12.75">
      <c r="A59" s="16"/>
      <c r="B59" s="15"/>
      <c r="C59" s="31">
        <f>SUM(C47:C58)</f>
        <v>365540</v>
      </c>
      <c r="D59" s="57">
        <v>7639490</v>
      </c>
    </row>
    <row r="60" spans="1:3" ht="12.75">
      <c r="A60" s="16"/>
      <c r="B60" s="15"/>
      <c r="C60" s="40"/>
    </row>
    <row r="61" spans="1:3" ht="12.75">
      <c r="A61" s="16"/>
      <c r="B61" s="15"/>
      <c r="C61" s="40"/>
    </row>
    <row r="62" spans="1:3" ht="13.5" thickBot="1">
      <c r="A62" s="16"/>
      <c r="B62" s="11"/>
      <c r="C62" s="40"/>
    </row>
    <row r="63" spans="1:3" ht="13.5" thickBot="1">
      <c r="A63" s="30" t="s">
        <v>18</v>
      </c>
      <c r="B63" s="15" t="s">
        <v>41</v>
      </c>
      <c r="C63" s="40">
        <v>0</v>
      </c>
    </row>
    <row r="64" spans="1:3" ht="12.75">
      <c r="A64" s="16"/>
      <c r="B64" s="15" t="s">
        <v>48</v>
      </c>
      <c r="C64" s="40">
        <v>20</v>
      </c>
    </row>
    <row r="65" spans="1:4" ht="12.75">
      <c r="A65" s="16"/>
      <c r="B65" s="15" t="s">
        <v>61</v>
      </c>
      <c r="C65" s="37">
        <f>SUM(C64)</f>
        <v>20</v>
      </c>
      <c r="D65" s="60" t="s">
        <v>63</v>
      </c>
    </row>
    <row r="66" spans="1:3" ht="12.75">
      <c r="A66" s="16"/>
      <c r="B66" s="15"/>
      <c r="C66" s="40"/>
    </row>
    <row r="67" spans="1:3" ht="12.75">
      <c r="A67" s="16"/>
      <c r="B67" s="15"/>
      <c r="C67" s="40"/>
    </row>
    <row r="68" spans="1:3" ht="13.5" thickBot="1">
      <c r="A68" s="16"/>
      <c r="B68" s="11"/>
      <c r="C68" s="40"/>
    </row>
    <row r="69" spans="1:4" ht="13.5" thickBot="1">
      <c r="A69" s="30" t="s">
        <v>19</v>
      </c>
      <c r="B69" s="15"/>
      <c r="C69" s="40">
        <v>0</v>
      </c>
      <c r="D69" s="38" t="s">
        <v>61</v>
      </c>
    </row>
    <row r="70" spans="1:3" ht="12.75">
      <c r="A70" s="16"/>
      <c r="B70" s="15"/>
      <c r="C70" s="40"/>
    </row>
    <row r="71" spans="1:3" ht="12.75">
      <c r="A71" s="16"/>
      <c r="B71" s="15"/>
      <c r="C71" s="40"/>
    </row>
    <row r="72" spans="1:3" ht="13.5" thickBot="1">
      <c r="A72" s="16"/>
      <c r="B72" s="11"/>
      <c r="C72" s="40"/>
    </row>
    <row r="73" spans="1:4" ht="13.5" thickBot="1">
      <c r="A73" s="30" t="s">
        <v>20</v>
      </c>
      <c r="B73" s="15"/>
      <c r="C73" s="40">
        <v>0</v>
      </c>
      <c r="D73" s="38" t="s">
        <v>61</v>
      </c>
    </row>
    <row r="74" spans="1:3" ht="12.75">
      <c r="A74" s="16"/>
      <c r="B74" s="15"/>
      <c r="C74" s="40"/>
    </row>
    <row r="75" spans="1:3" ht="12.75">
      <c r="A75" s="16"/>
      <c r="B75" s="15"/>
      <c r="C75" s="40"/>
    </row>
    <row r="76" spans="1:3" ht="13.5" thickBot="1">
      <c r="A76" s="16"/>
      <c r="B76" s="11"/>
      <c r="C76" s="40"/>
    </row>
    <row r="77" spans="1:3" ht="13.5" thickBot="1">
      <c r="A77" s="30" t="s">
        <v>21</v>
      </c>
      <c r="B77" s="15" t="s">
        <v>46</v>
      </c>
      <c r="C77" s="40">
        <v>990880</v>
      </c>
    </row>
    <row r="78" spans="1:3" ht="12.75">
      <c r="A78" s="16"/>
      <c r="B78" s="15" t="s">
        <v>44</v>
      </c>
      <c r="C78" s="40">
        <v>0</v>
      </c>
    </row>
    <row r="79" spans="1:3" ht="12.75">
      <c r="A79" s="16"/>
      <c r="B79" s="15" t="s">
        <v>49</v>
      </c>
      <c r="C79" s="40">
        <v>750000</v>
      </c>
    </row>
    <row r="80" spans="1:4" ht="12.75">
      <c r="A80" s="16"/>
      <c r="B80" s="15"/>
      <c r="C80" s="31">
        <f>SUM(C77:C79)</f>
        <v>1740880</v>
      </c>
      <c r="D80" s="60" t="s">
        <v>63</v>
      </c>
    </row>
    <row r="81" spans="1:3" ht="12.75">
      <c r="A81" s="16"/>
      <c r="B81" s="15"/>
      <c r="C81" s="40"/>
    </row>
    <row r="82" spans="1:3" ht="12.75">
      <c r="A82" s="16"/>
      <c r="B82" s="15"/>
      <c r="C82" s="40"/>
    </row>
    <row r="83" spans="1:3" ht="13.5" thickBot="1">
      <c r="A83" s="16"/>
      <c r="B83" s="11"/>
      <c r="C83" s="40"/>
    </row>
    <row r="84" spans="1:3" ht="13.5" thickBot="1">
      <c r="A84" s="30" t="s">
        <v>22</v>
      </c>
      <c r="B84" s="15" t="s">
        <v>46</v>
      </c>
      <c r="C84" s="40">
        <v>355500</v>
      </c>
    </row>
    <row r="85" spans="1:3" ht="12.75">
      <c r="A85" s="16"/>
      <c r="B85" s="15" t="s">
        <v>47</v>
      </c>
      <c r="C85" s="40">
        <v>46830</v>
      </c>
    </row>
    <row r="86" spans="1:3" ht="12.75">
      <c r="A86" s="16"/>
      <c r="B86" s="15" t="s">
        <v>42</v>
      </c>
      <c r="C86" s="40">
        <v>455920</v>
      </c>
    </row>
    <row r="87" spans="1:3" ht="12.75">
      <c r="A87" s="16"/>
      <c r="B87" s="15" t="s">
        <v>43</v>
      </c>
      <c r="C87" s="40">
        <v>2330</v>
      </c>
    </row>
    <row r="88" spans="1:3" ht="12.75">
      <c r="A88" s="16"/>
      <c r="B88" s="15" t="s">
        <v>44</v>
      </c>
      <c r="C88" s="40">
        <v>327260</v>
      </c>
    </row>
    <row r="89" spans="1:3" ht="12.75">
      <c r="A89" s="16"/>
      <c r="B89" s="15" t="s">
        <v>53</v>
      </c>
      <c r="C89" s="40">
        <v>10000</v>
      </c>
    </row>
    <row r="90" spans="1:3" ht="12.75">
      <c r="A90" s="16"/>
      <c r="B90" s="15" t="s">
        <v>50</v>
      </c>
      <c r="C90" s="40">
        <v>122000</v>
      </c>
    </row>
    <row r="91" spans="1:3" ht="12.75">
      <c r="A91" s="16"/>
      <c r="B91" s="15" t="s">
        <v>52</v>
      </c>
      <c r="C91" s="40">
        <v>48300</v>
      </c>
    </row>
    <row r="92" spans="1:3" ht="12.75">
      <c r="A92" s="16"/>
      <c r="B92" s="15" t="s">
        <v>54</v>
      </c>
      <c r="C92" s="40">
        <v>25400</v>
      </c>
    </row>
    <row r="93" spans="1:3" ht="12.75">
      <c r="A93" s="16"/>
      <c r="B93" s="15" t="s">
        <v>45</v>
      </c>
      <c r="C93" s="40">
        <v>375490</v>
      </c>
    </row>
    <row r="94" spans="1:3" ht="12.75">
      <c r="A94" s="16"/>
      <c r="B94" s="15" t="s">
        <v>48</v>
      </c>
      <c r="C94" s="40">
        <v>290130</v>
      </c>
    </row>
    <row r="95" spans="1:3" ht="12.75">
      <c r="A95" s="16"/>
      <c r="B95" s="15" t="s">
        <v>49</v>
      </c>
      <c r="C95" s="40">
        <v>96860</v>
      </c>
    </row>
    <row r="96" spans="1:3" ht="12.75">
      <c r="A96" s="16"/>
      <c r="B96" s="15" t="s">
        <v>51</v>
      </c>
      <c r="C96" s="40">
        <v>437610</v>
      </c>
    </row>
    <row r="97" spans="1:4" ht="12.75">
      <c r="A97" s="16"/>
      <c r="B97" s="15"/>
      <c r="C97" s="31">
        <f>SUM(C84:C96)</f>
        <v>2593630</v>
      </c>
      <c r="D97" s="57">
        <v>42286640</v>
      </c>
    </row>
    <row r="98" spans="1:3" ht="12.75">
      <c r="A98" s="16"/>
      <c r="B98" s="15"/>
      <c r="C98" s="40"/>
    </row>
    <row r="99" spans="1:3" ht="13.5" thickBot="1">
      <c r="A99" s="16"/>
      <c r="B99" s="11"/>
      <c r="C99" s="40"/>
    </row>
    <row r="100" spans="1:3" ht="13.5" thickBot="1">
      <c r="A100" s="30" t="s">
        <v>59</v>
      </c>
      <c r="B100" s="15" t="s">
        <v>46</v>
      </c>
      <c r="C100" s="40">
        <f>56880+36120</f>
        <v>93000</v>
      </c>
    </row>
    <row r="101" spans="1:3" ht="12.75">
      <c r="A101" s="16"/>
      <c r="B101" s="15" t="s">
        <v>47</v>
      </c>
      <c r="C101" s="40">
        <v>11200</v>
      </c>
    </row>
    <row r="102" spans="1:3" ht="12.75">
      <c r="A102" s="16"/>
      <c r="B102" s="15" t="s">
        <v>42</v>
      </c>
      <c r="C102" s="40">
        <v>602490</v>
      </c>
    </row>
    <row r="103" spans="1:3" ht="12.75">
      <c r="A103" s="16"/>
      <c r="B103" t="s">
        <v>43</v>
      </c>
      <c r="C103" s="40">
        <v>8000</v>
      </c>
    </row>
    <row r="104" spans="1:3" ht="12.75">
      <c r="A104" s="16"/>
      <c r="B104" t="s">
        <v>55</v>
      </c>
      <c r="C104" s="40">
        <v>30</v>
      </c>
    </row>
    <row r="105" spans="1:3" ht="12.75">
      <c r="A105" s="16"/>
      <c r="B105" s="15" t="s">
        <v>44</v>
      </c>
      <c r="C105" s="40">
        <f>32240+13700</f>
        <v>45940</v>
      </c>
    </row>
    <row r="106" spans="1:3" ht="12.75">
      <c r="A106" s="16"/>
      <c r="B106" s="29" t="s">
        <v>53</v>
      </c>
      <c r="C106" s="40">
        <v>22100</v>
      </c>
    </row>
    <row r="107" spans="1:3" ht="12.75">
      <c r="A107" s="16"/>
      <c r="B107" s="15" t="s">
        <v>50</v>
      </c>
      <c r="C107" s="40">
        <v>25000</v>
      </c>
    </row>
    <row r="108" spans="1:3" ht="12.75">
      <c r="A108" s="16"/>
      <c r="B108" s="15" t="s">
        <v>52</v>
      </c>
      <c r="C108" s="40">
        <v>29910</v>
      </c>
    </row>
    <row r="109" spans="1:3" ht="12.75">
      <c r="A109" s="16"/>
      <c r="B109" s="15" t="s">
        <v>54</v>
      </c>
      <c r="C109" s="40">
        <v>2500</v>
      </c>
    </row>
    <row r="110" spans="1:3" ht="12.75">
      <c r="A110" s="16"/>
      <c r="B110" s="15" t="s">
        <v>45</v>
      </c>
      <c r="C110" s="40">
        <v>25900</v>
      </c>
    </row>
    <row r="111" spans="1:3" ht="12.75">
      <c r="A111" s="16"/>
      <c r="B111" t="s">
        <v>48</v>
      </c>
      <c r="C111" s="40">
        <v>25600</v>
      </c>
    </row>
    <row r="112" spans="1:3" ht="12.75">
      <c r="A112" s="16"/>
      <c r="B112" t="s">
        <v>49</v>
      </c>
      <c r="C112" s="40">
        <v>30</v>
      </c>
    </row>
    <row r="113" spans="1:4" ht="12.75">
      <c r="A113" s="16"/>
      <c r="B113" s="15"/>
      <c r="C113" s="31">
        <f>SUM(C100:C112)</f>
        <v>891700</v>
      </c>
      <c r="D113" s="57">
        <v>12393720</v>
      </c>
    </row>
    <row r="114" spans="1:3" ht="12.75">
      <c r="A114" s="16"/>
      <c r="B114" s="15"/>
      <c r="C114" s="40"/>
    </row>
    <row r="115" spans="1:3" ht="13.5" thickBot="1">
      <c r="A115" s="16"/>
      <c r="B115" s="11"/>
      <c r="C115" s="40" t="s">
        <v>60</v>
      </c>
    </row>
    <row r="116" spans="1:3" ht="13.5" thickBot="1">
      <c r="A116" s="30" t="s">
        <v>23</v>
      </c>
      <c r="B116" s="15" t="s">
        <v>41</v>
      </c>
      <c r="C116" s="40">
        <v>7310</v>
      </c>
    </row>
    <row r="117" spans="1:4" ht="12.75">
      <c r="A117" s="16"/>
      <c r="B117" s="15"/>
      <c r="C117" s="31">
        <f>SUM(C116)</f>
        <v>7310</v>
      </c>
      <c r="D117" s="60" t="s">
        <v>63</v>
      </c>
    </row>
    <row r="118" spans="1:3" ht="12.75">
      <c r="A118" s="16"/>
      <c r="B118" s="15"/>
      <c r="C118" s="40"/>
    </row>
    <row r="119" spans="1:3" ht="13.5" thickBot="1">
      <c r="A119" s="16"/>
      <c r="B119" s="11"/>
      <c r="C119" s="40"/>
    </row>
    <row r="120" spans="1:4" ht="13.5" thickBot="1">
      <c r="A120" s="30" t="s">
        <v>24</v>
      </c>
      <c r="B120" s="15" t="s">
        <v>49</v>
      </c>
      <c r="C120" s="40">
        <v>0</v>
      </c>
      <c r="D120" s="38" t="s">
        <v>61</v>
      </c>
    </row>
    <row r="121" spans="1:3" ht="12.75">
      <c r="A121" s="16"/>
      <c r="B121" s="15"/>
      <c r="C121" s="40"/>
    </row>
    <row r="122" spans="1:3" ht="12.75">
      <c r="A122" s="16"/>
      <c r="B122" s="15"/>
      <c r="C122" s="40"/>
    </row>
    <row r="123" spans="1:3" ht="13.5" thickBot="1">
      <c r="A123" s="16"/>
      <c r="B123" s="11"/>
      <c r="C123" s="40"/>
    </row>
    <row r="124" spans="1:3" ht="13.5" thickBot="1">
      <c r="A124" s="30" t="s">
        <v>25</v>
      </c>
      <c r="B124" s="15" t="s">
        <v>42</v>
      </c>
      <c r="C124" s="40">
        <v>80</v>
      </c>
    </row>
    <row r="125" spans="1:3" ht="12.75">
      <c r="A125" s="16"/>
      <c r="B125" s="15" t="s">
        <v>41</v>
      </c>
      <c r="C125" s="40">
        <v>245000</v>
      </c>
    </row>
    <row r="126" spans="1:4" ht="12.75">
      <c r="A126" s="16"/>
      <c r="B126" s="15" t="s">
        <v>53</v>
      </c>
      <c r="C126" s="40">
        <v>0</v>
      </c>
      <c r="D126" s="38" t="s">
        <v>61</v>
      </c>
    </row>
    <row r="127" spans="1:4" ht="12.75">
      <c r="A127" s="16"/>
      <c r="B127" s="15"/>
      <c r="C127" s="31">
        <f>SUM(C124:C126)</f>
        <v>245080</v>
      </c>
      <c r="D127" s="57">
        <v>2582270</v>
      </c>
    </row>
    <row r="128" spans="1:3" ht="12.75">
      <c r="A128" s="16"/>
      <c r="B128" s="15"/>
      <c r="C128" s="40"/>
    </row>
    <row r="129" spans="1:3" ht="13.5" thickBot="1">
      <c r="A129" s="16"/>
      <c r="B129" s="11"/>
      <c r="C129" s="40"/>
    </row>
    <row r="130" spans="1:3" ht="13.5" thickBot="1">
      <c r="A130" s="30" t="s">
        <v>26</v>
      </c>
      <c r="B130" s="15" t="s">
        <v>47</v>
      </c>
      <c r="C130" s="40">
        <v>20380</v>
      </c>
    </row>
    <row r="131" spans="1:4" ht="12.75">
      <c r="A131" s="16"/>
      <c r="B131" s="11"/>
      <c r="C131" s="31">
        <f>SUM(C130)</f>
        <v>20380</v>
      </c>
      <c r="D131" s="60" t="s">
        <v>63</v>
      </c>
    </row>
    <row r="132" spans="1:3" ht="12.75">
      <c r="A132" s="28"/>
      <c r="B132" s="11"/>
      <c r="C132" s="40"/>
    </row>
    <row r="133" spans="1:3" ht="13.5" thickBot="1">
      <c r="A133" s="28"/>
      <c r="B133" s="11"/>
      <c r="C133" s="40"/>
    </row>
    <row r="134" spans="1:3" ht="13.5" thickBot="1">
      <c r="A134" s="30" t="s">
        <v>27</v>
      </c>
      <c r="B134" s="15" t="s">
        <v>46</v>
      </c>
      <c r="C134" s="40">
        <v>19810</v>
      </c>
    </row>
    <row r="135" spans="1:3" ht="12.75">
      <c r="A135" s="16"/>
      <c r="B135" s="15" t="s">
        <v>47</v>
      </c>
      <c r="C135" s="40">
        <v>75690</v>
      </c>
    </row>
    <row r="136" spans="1:3" ht="12.75">
      <c r="A136" s="16"/>
      <c r="B136" s="15" t="s">
        <v>42</v>
      </c>
      <c r="C136" s="40">
        <v>59860</v>
      </c>
    </row>
    <row r="137" spans="1:3" ht="12.75">
      <c r="A137" s="16"/>
      <c r="B137" s="15" t="s">
        <v>41</v>
      </c>
      <c r="C137" s="40">
        <v>96350</v>
      </c>
    </row>
    <row r="138" spans="1:3" ht="12.75">
      <c r="A138" s="16"/>
      <c r="B138" s="15" t="s">
        <v>43</v>
      </c>
      <c r="C138" s="40">
        <v>2740</v>
      </c>
    </row>
    <row r="139" spans="1:3" ht="12.75">
      <c r="A139" s="16"/>
      <c r="B139" s="15" t="s">
        <v>44</v>
      </c>
      <c r="C139" s="40">
        <v>20900</v>
      </c>
    </row>
    <row r="140" spans="1:4" ht="12.75">
      <c r="A140" s="16"/>
      <c r="B140" s="15" t="s">
        <v>55</v>
      </c>
      <c r="C140" s="40">
        <v>168750</v>
      </c>
      <c r="D140" s="40" t="s">
        <v>61</v>
      </c>
    </row>
    <row r="141" spans="1:3" ht="12.75">
      <c r="A141" s="16"/>
      <c r="B141" s="15" t="s">
        <v>53</v>
      </c>
      <c r="C141" s="40">
        <v>82350</v>
      </c>
    </row>
    <row r="142" spans="1:3" ht="12.75">
      <c r="A142" s="16"/>
      <c r="B142" s="15" t="s">
        <v>50</v>
      </c>
      <c r="C142" s="40">
        <v>25740</v>
      </c>
    </row>
    <row r="143" spans="1:3" ht="12.75">
      <c r="A143" s="16"/>
      <c r="B143" s="15" t="s">
        <v>52</v>
      </c>
      <c r="C143" s="40">
        <v>30860</v>
      </c>
    </row>
    <row r="144" spans="1:3" ht="12.75">
      <c r="A144" s="16"/>
      <c r="B144" s="15" t="s">
        <v>54</v>
      </c>
      <c r="C144" s="40">
        <v>9070</v>
      </c>
    </row>
    <row r="145" spans="1:3" ht="12.75">
      <c r="A145" s="16"/>
      <c r="B145" s="15" t="s">
        <v>45</v>
      </c>
      <c r="C145" s="40">
        <v>78580</v>
      </c>
    </row>
    <row r="146" spans="1:3" ht="12.75">
      <c r="A146" s="16"/>
      <c r="B146" s="15" t="s">
        <v>48</v>
      </c>
      <c r="C146" s="40">
        <v>9730</v>
      </c>
    </row>
    <row r="147" spans="1:3" ht="12.75">
      <c r="A147" s="16"/>
      <c r="B147" s="15" t="s">
        <v>49</v>
      </c>
      <c r="C147" s="40">
        <v>30950</v>
      </c>
    </row>
    <row r="148" spans="1:3" ht="12.75">
      <c r="A148" s="16"/>
      <c r="B148" s="15" t="s">
        <v>51</v>
      </c>
      <c r="C148" s="40">
        <v>29370</v>
      </c>
    </row>
    <row r="149" spans="1:4" ht="12.75">
      <c r="A149" s="16"/>
      <c r="B149" s="15"/>
      <c r="C149" s="31">
        <f>SUM(C134:C148)</f>
        <v>740750</v>
      </c>
      <c r="D149" s="57">
        <v>8390810</v>
      </c>
    </row>
    <row r="150" spans="1:3" ht="12.75">
      <c r="A150" s="16"/>
      <c r="B150" s="15"/>
      <c r="C150" s="40"/>
    </row>
    <row r="151" spans="1:3" ht="13.5" thickBot="1">
      <c r="A151" s="16"/>
      <c r="B151" s="11"/>
      <c r="C151" s="40"/>
    </row>
    <row r="152" spans="1:3" ht="13.5" thickBot="1">
      <c r="A152" s="30" t="s">
        <v>28</v>
      </c>
      <c r="B152" s="15" t="s">
        <v>46</v>
      </c>
      <c r="C152" s="40">
        <v>767120</v>
      </c>
    </row>
    <row r="153" spans="1:3" ht="12.75">
      <c r="A153" s="16"/>
      <c r="B153" s="15" t="s">
        <v>47</v>
      </c>
      <c r="C153" s="40">
        <v>2035140</v>
      </c>
    </row>
    <row r="154" spans="1:3" ht="12.75">
      <c r="A154" s="16"/>
      <c r="B154" s="15" t="s">
        <v>42</v>
      </c>
      <c r="C154" s="40">
        <v>1756960</v>
      </c>
    </row>
    <row r="155" spans="1:3" ht="12.75">
      <c r="A155" s="16"/>
      <c r="B155" s="15" t="s">
        <v>41</v>
      </c>
      <c r="C155" s="40">
        <v>539590</v>
      </c>
    </row>
    <row r="156" spans="1:3" ht="12.75">
      <c r="A156" s="16"/>
      <c r="B156" s="15" t="s">
        <v>43</v>
      </c>
      <c r="C156" s="40">
        <v>22170</v>
      </c>
    </row>
    <row r="157" spans="1:3" ht="12.75">
      <c r="A157" s="16"/>
      <c r="B157" s="15" t="s">
        <v>55</v>
      </c>
      <c r="C157" s="40">
        <v>417940</v>
      </c>
    </row>
    <row r="158" spans="1:3" ht="12.75">
      <c r="A158" s="16"/>
      <c r="B158" s="15" t="s">
        <v>44</v>
      </c>
      <c r="C158" s="40">
        <v>426350</v>
      </c>
    </row>
    <row r="159" spans="1:3" ht="12.75">
      <c r="A159" s="16"/>
      <c r="B159" s="15" t="s">
        <v>53</v>
      </c>
      <c r="C159" s="40">
        <v>781310</v>
      </c>
    </row>
    <row r="160" spans="1:3" ht="12.75">
      <c r="A160" s="16"/>
      <c r="B160" s="15" t="s">
        <v>50</v>
      </c>
      <c r="C160" s="40">
        <v>688050</v>
      </c>
    </row>
    <row r="161" spans="1:3" ht="12.75">
      <c r="A161" s="16"/>
      <c r="B161" s="15" t="s">
        <v>52</v>
      </c>
      <c r="C161" s="40">
        <v>421780</v>
      </c>
    </row>
    <row r="162" spans="1:3" ht="12.75">
      <c r="A162" s="16"/>
      <c r="B162" s="15" t="s">
        <v>54</v>
      </c>
      <c r="C162" s="40">
        <v>116500</v>
      </c>
    </row>
    <row r="163" spans="1:3" ht="12.75">
      <c r="A163" s="16"/>
      <c r="B163" s="15" t="s">
        <v>45</v>
      </c>
      <c r="C163" s="40">
        <v>1921820</v>
      </c>
    </row>
    <row r="164" spans="1:3" ht="12.75">
      <c r="A164" s="16"/>
      <c r="B164" s="15" t="s">
        <v>48</v>
      </c>
      <c r="C164" s="40">
        <v>722690</v>
      </c>
    </row>
    <row r="165" spans="1:3" ht="12.75">
      <c r="A165" s="16"/>
      <c r="B165" s="15" t="s">
        <v>49</v>
      </c>
      <c r="C165" s="40">
        <v>25000</v>
      </c>
    </row>
    <row r="166" spans="1:3" ht="12.75">
      <c r="A166" s="16"/>
      <c r="B166" s="15" t="s">
        <v>51</v>
      </c>
      <c r="C166" s="40">
        <v>278970</v>
      </c>
    </row>
    <row r="167" spans="1:3" ht="12.75">
      <c r="A167" s="16"/>
      <c r="B167" s="15" t="s">
        <v>56</v>
      </c>
      <c r="C167" s="40">
        <v>0</v>
      </c>
    </row>
    <row r="168" spans="1:4" ht="12.75">
      <c r="A168" s="16"/>
      <c r="B168" s="15"/>
      <c r="C168" s="31">
        <f>SUM(C152:C167)</f>
        <v>10921390</v>
      </c>
      <c r="D168" s="57">
        <v>142139860</v>
      </c>
    </row>
    <row r="169" spans="1:3" ht="13.5" thickBot="1">
      <c r="A169" s="16"/>
      <c r="B169" s="11"/>
      <c r="C169" s="40"/>
    </row>
    <row r="170" spans="1:3" ht="13.5" thickBot="1">
      <c r="A170" s="30" t="s">
        <v>29</v>
      </c>
      <c r="B170" s="15" t="s">
        <v>46</v>
      </c>
      <c r="C170" s="40">
        <v>1926860</v>
      </c>
    </row>
    <row r="171" spans="1:3" ht="12.75">
      <c r="A171" s="16"/>
      <c r="B171" s="15" t="s">
        <v>47</v>
      </c>
      <c r="C171" s="40">
        <v>5135180</v>
      </c>
    </row>
    <row r="172" spans="1:3" ht="12.75">
      <c r="A172" s="16"/>
      <c r="B172" s="15" t="s">
        <v>42</v>
      </c>
      <c r="C172" s="40">
        <v>4017430</v>
      </c>
    </row>
    <row r="173" spans="1:3" ht="12.75">
      <c r="A173" s="16"/>
      <c r="B173" s="15" t="s">
        <v>41</v>
      </c>
      <c r="C173" s="40">
        <v>1566200</v>
      </c>
    </row>
    <row r="174" spans="1:3" ht="12.75">
      <c r="A174" s="16"/>
      <c r="B174" s="15" t="s">
        <v>43</v>
      </c>
      <c r="C174" s="40">
        <v>344730</v>
      </c>
    </row>
    <row r="175" spans="1:3" ht="12.75">
      <c r="A175" s="16"/>
      <c r="B175" s="15" t="s">
        <v>55</v>
      </c>
      <c r="C175" s="40">
        <v>459180</v>
      </c>
    </row>
    <row r="176" spans="1:3" ht="12.75">
      <c r="A176" s="16"/>
      <c r="B176" s="15" t="s">
        <v>44</v>
      </c>
      <c r="C176" s="40">
        <v>1111290</v>
      </c>
    </row>
    <row r="177" spans="1:3" ht="12.75">
      <c r="A177" s="16"/>
      <c r="B177" s="15" t="s">
        <v>53</v>
      </c>
      <c r="C177" s="40">
        <v>1634800</v>
      </c>
    </row>
    <row r="178" spans="1:3" ht="12.75">
      <c r="A178" s="16"/>
      <c r="B178" s="15" t="s">
        <v>50</v>
      </c>
      <c r="C178" s="40">
        <v>1184200</v>
      </c>
    </row>
    <row r="179" spans="1:3" ht="12.75">
      <c r="A179" s="16"/>
      <c r="B179" s="15" t="s">
        <v>52</v>
      </c>
      <c r="C179" s="40">
        <v>583680</v>
      </c>
    </row>
    <row r="180" spans="1:3" ht="12.75">
      <c r="A180" s="16"/>
      <c r="B180" s="15" t="s">
        <v>54</v>
      </c>
      <c r="C180" s="40">
        <v>229760</v>
      </c>
    </row>
    <row r="181" spans="1:3" ht="12.75">
      <c r="A181" s="16"/>
      <c r="B181" s="15" t="s">
        <v>45</v>
      </c>
      <c r="C181" s="40">
        <v>4087980</v>
      </c>
    </row>
    <row r="182" spans="1:3" ht="12.75">
      <c r="A182" s="16"/>
      <c r="B182" s="15" t="s">
        <v>48</v>
      </c>
      <c r="C182" s="40">
        <v>1724320</v>
      </c>
    </row>
    <row r="183" spans="1:3" ht="12.75">
      <c r="A183" s="16"/>
      <c r="B183" s="15" t="s">
        <v>49</v>
      </c>
      <c r="C183" s="40">
        <v>281080</v>
      </c>
    </row>
    <row r="184" spans="1:3" ht="12.75">
      <c r="A184" s="16"/>
      <c r="B184" s="15" t="s">
        <v>51</v>
      </c>
      <c r="C184" s="40">
        <v>410200</v>
      </c>
    </row>
    <row r="185" spans="1:3" ht="12.75">
      <c r="A185" s="16"/>
      <c r="B185" s="15" t="s">
        <v>56</v>
      </c>
      <c r="C185" s="40">
        <v>15360</v>
      </c>
    </row>
    <row r="186" spans="1:4" ht="12.75">
      <c r="A186" s="16"/>
      <c r="B186" s="55" t="s">
        <v>10</v>
      </c>
      <c r="C186" s="31">
        <f>SUM(C170:C185)</f>
        <v>24712250</v>
      </c>
      <c r="D186" s="57">
        <v>243801800</v>
      </c>
    </row>
    <row r="187" spans="1:3" ht="12.75">
      <c r="A187" s="16"/>
      <c r="B187" s="15"/>
      <c r="C187" s="40"/>
    </row>
    <row r="188" spans="1:3" ht="12.75">
      <c r="A188" s="16"/>
      <c r="B188" s="15"/>
      <c r="C188" s="40"/>
    </row>
    <row r="189" spans="1:3" ht="12.75">
      <c r="A189" s="16"/>
      <c r="B189" s="15"/>
      <c r="C189" s="40"/>
    </row>
    <row r="190" spans="1:3" ht="13.5" thickBot="1">
      <c r="A190" s="16"/>
      <c r="B190" s="11"/>
      <c r="C190" s="40"/>
    </row>
    <row r="191" spans="1:3" ht="13.5" thickBot="1">
      <c r="A191" s="30" t="s">
        <v>30</v>
      </c>
      <c r="B191" s="15" t="s">
        <v>46</v>
      </c>
      <c r="C191" s="40">
        <v>420890</v>
      </c>
    </row>
    <row r="192" spans="1:3" ht="12.75">
      <c r="A192" s="16"/>
      <c r="B192" s="15" t="s">
        <v>47</v>
      </c>
      <c r="C192" s="40">
        <v>1315610</v>
      </c>
    </row>
    <row r="193" spans="1:3" ht="12.75">
      <c r="A193" s="16"/>
      <c r="B193" s="15" t="s">
        <v>42</v>
      </c>
      <c r="C193" s="40">
        <v>853220</v>
      </c>
    </row>
    <row r="194" spans="1:3" ht="12.75">
      <c r="A194" s="16"/>
      <c r="B194" s="15" t="s">
        <v>41</v>
      </c>
      <c r="C194" s="40">
        <v>255770</v>
      </c>
    </row>
    <row r="195" spans="1:3" ht="12.75">
      <c r="A195" s="16"/>
      <c r="B195" s="15" t="s">
        <v>55</v>
      </c>
      <c r="C195" s="40">
        <v>246580</v>
      </c>
    </row>
    <row r="196" spans="1:3" ht="12.75">
      <c r="A196" s="16"/>
      <c r="B196" s="15" t="s">
        <v>44</v>
      </c>
      <c r="C196" s="40">
        <v>178690</v>
      </c>
    </row>
    <row r="197" spans="1:3" ht="12.75">
      <c r="A197" s="16"/>
      <c r="B197" s="15" t="s">
        <v>53</v>
      </c>
      <c r="C197" s="40">
        <v>130140</v>
      </c>
    </row>
    <row r="198" spans="1:3" ht="12.75">
      <c r="A198" s="16"/>
      <c r="B198" s="15" t="s">
        <v>50</v>
      </c>
      <c r="C198" s="40">
        <v>390380</v>
      </c>
    </row>
    <row r="199" spans="1:3" ht="12.75">
      <c r="A199" s="16"/>
      <c r="B199" s="15" t="s">
        <v>52</v>
      </c>
      <c r="C199" s="40">
        <v>37740</v>
      </c>
    </row>
    <row r="200" spans="1:3" ht="12.75">
      <c r="A200" s="16"/>
      <c r="B200" s="15" t="s">
        <v>54</v>
      </c>
      <c r="C200" s="40">
        <v>16000</v>
      </c>
    </row>
    <row r="201" spans="1:3" ht="12.75">
      <c r="A201" s="16"/>
      <c r="B201" s="15" t="s">
        <v>45</v>
      </c>
      <c r="C201" s="40">
        <v>915260</v>
      </c>
    </row>
    <row r="202" spans="1:3" ht="12.75">
      <c r="A202" s="16"/>
      <c r="B202" s="15" t="s">
        <v>48</v>
      </c>
      <c r="C202" s="40">
        <v>100030</v>
      </c>
    </row>
    <row r="203" spans="1:3" ht="12.75">
      <c r="A203" s="16"/>
      <c r="B203" s="15" t="s">
        <v>49</v>
      </c>
      <c r="C203" s="40">
        <v>11750</v>
      </c>
    </row>
    <row r="204" spans="1:3" ht="12.75">
      <c r="A204" s="16"/>
      <c r="B204" s="15" t="s">
        <v>51</v>
      </c>
      <c r="C204" s="40">
        <v>115040</v>
      </c>
    </row>
    <row r="205" spans="1:4" ht="12.75">
      <c r="A205" s="16"/>
      <c r="B205" s="55" t="s">
        <v>10</v>
      </c>
      <c r="C205" s="31">
        <f>SUM(C191:C204)</f>
        <v>4987100</v>
      </c>
      <c r="D205" s="57">
        <v>28028910</v>
      </c>
    </row>
    <row r="206" spans="1:3" ht="13.5" thickBot="1">
      <c r="A206" s="16"/>
      <c r="B206" s="11"/>
      <c r="C206" s="40"/>
    </row>
    <row r="207" spans="1:3" ht="13.5" thickBot="1">
      <c r="A207" s="30" t="s">
        <v>31</v>
      </c>
      <c r="B207" s="15" t="s">
        <v>46</v>
      </c>
      <c r="C207" s="40">
        <v>129140</v>
      </c>
    </row>
    <row r="208" spans="1:3" ht="12.75">
      <c r="A208" s="16"/>
      <c r="B208" s="15" t="s">
        <v>47</v>
      </c>
      <c r="C208" s="40">
        <v>721890</v>
      </c>
    </row>
    <row r="209" spans="1:3" ht="12.75">
      <c r="A209" s="16"/>
      <c r="B209" s="15" t="s">
        <v>42</v>
      </c>
      <c r="C209" s="40">
        <v>54630</v>
      </c>
    </row>
    <row r="210" spans="1:3" ht="12.75">
      <c r="A210" s="16"/>
      <c r="B210" s="15" t="s">
        <v>41</v>
      </c>
      <c r="C210" s="40">
        <v>45890</v>
      </c>
    </row>
    <row r="211" spans="1:3" ht="12.75">
      <c r="A211" s="16"/>
      <c r="B211" s="15" t="s">
        <v>55</v>
      </c>
      <c r="C211" s="40">
        <v>189760</v>
      </c>
    </row>
    <row r="212" spans="1:3" ht="12.75">
      <c r="A212" s="16"/>
      <c r="B212" s="15" t="s">
        <v>44</v>
      </c>
      <c r="C212" s="40">
        <v>4250</v>
      </c>
    </row>
    <row r="213" spans="1:3" ht="12.75">
      <c r="A213" s="16"/>
      <c r="B213" s="15" t="s">
        <v>53</v>
      </c>
      <c r="C213" s="40">
        <v>7760</v>
      </c>
    </row>
    <row r="214" spans="1:3" ht="12.75">
      <c r="A214" s="16"/>
      <c r="B214" s="15" t="s">
        <v>50</v>
      </c>
      <c r="C214" s="40">
        <v>193020</v>
      </c>
    </row>
    <row r="215" spans="2:3" ht="12.75">
      <c r="B215" s="15" t="s">
        <v>52</v>
      </c>
      <c r="C215" s="40">
        <v>10000</v>
      </c>
    </row>
    <row r="216" spans="1:3" ht="12.75">
      <c r="A216" s="16"/>
      <c r="B216" s="15" t="s">
        <v>54</v>
      </c>
      <c r="C216" s="40">
        <v>45250</v>
      </c>
    </row>
    <row r="217" spans="1:3" ht="12.75">
      <c r="A217" s="33"/>
      <c r="B217" s="15" t="s">
        <v>45</v>
      </c>
      <c r="C217" s="40">
        <v>8240</v>
      </c>
    </row>
    <row r="218" spans="1:3" ht="12.75">
      <c r="A218" s="16"/>
      <c r="B218" s="15" t="s">
        <v>48</v>
      </c>
      <c r="C218" s="40">
        <v>76660</v>
      </c>
    </row>
    <row r="219" spans="1:3" ht="12.75">
      <c r="A219" s="16"/>
      <c r="B219" s="15" t="s">
        <v>49</v>
      </c>
      <c r="C219" s="40">
        <v>50300</v>
      </c>
    </row>
    <row r="220" spans="1:3" ht="12.75">
      <c r="A220" s="16"/>
      <c r="B220" s="15" t="s">
        <v>51</v>
      </c>
      <c r="C220" s="40">
        <v>37260</v>
      </c>
    </row>
    <row r="221" spans="1:4" ht="12.75">
      <c r="A221" s="16"/>
      <c r="B221" s="15"/>
      <c r="C221" s="31">
        <f>SUM(C207:C220)</f>
        <v>1574050</v>
      </c>
      <c r="D221" s="57">
        <v>20136820</v>
      </c>
    </row>
    <row r="222" spans="1:3" ht="12.75">
      <c r="A222" s="16"/>
      <c r="B222" s="15"/>
      <c r="C222" s="40"/>
    </row>
    <row r="223" spans="1:3" ht="13.5" thickBot="1">
      <c r="A223" s="16"/>
      <c r="B223" s="34"/>
      <c r="C223" s="40"/>
    </row>
    <row r="224" spans="1:3" ht="13.5" thickBot="1">
      <c r="A224" s="30" t="s">
        <v>32</v>
      </c>
      <c r="B224" s="15" t="s">
        <v>42</v>
      </c>
      <c r="C224" s="40">
        <v>40000</v>
      </c>
    </row>
    <row r="225" spans="1:3" ht="12.75">
      <c r="A225" s="16"/>
      <c r="B225" s="15" t="s">
        <v>49</v>
      </c>
      <c r="C225" s="40">
        <v>20</v>
      </c>
    </row>
    <row r="226" spans="1:3" ht="12.75">
      <c r="A226" s="16"/>
      <c r="B226" s="15" t="s">
        <v>51</v>
      </c>
      <c r="C226" s="40">
        <v>22300</v>
      </c>
    </row>
    <row r="227" spans="1:4" ht="12.75">
      <c r="A227" s="16"/>
      <c r="B227" s="15"/>
      <c r="C227" s="31">
        <f>SUM(C224:C226)</f>
        <v>62320</v>
      </c>
      <c r="D227" s="32" t="s">
        <v>63</v>
      </c>
    </row>
    <row r="228" spans="1:3" ht="12.75">
      <c r="A228" s="16"/>
      <c r="B228" s="15"/>
      <c r="C228" s="40"/>
    </row>
    <row r="229" spans="1:3" ht="12.75">
      <c r="A229" s="16"/>
      <c r="B229" s="15"/>
      <c r="C229" s="40"/>
    </row>
    <row r="230" spans="1:3" ht="13.5" thickBot="1">
      <c r="A230" s="16"/>
      <c r="B230" s="11"/>
      <c r="C230" s="40"/>
    </row>
    <row r="231" spans="1:3" ht="13.5" thickBot="1">
      <c r="A231" s="30" t="s">
        <v>33</v>
      </c>
      <c r="B231" s="15" t="s">
        <v>46</v>
      </c>
      <c r="C231" s="40">
        <v>0</v>
      </c>
    </row>
    <row r="232" spans="1:3" ht="12.75">
      <c r="A232" s="16"/>
      <c r="B232" s="15" t="s">
        <v>47</v>
      </c>
      <c r="C232" s="40">
        <v>44700</v>
      </c>
    </row>
    <row r="233" spans="1:3" ht="12.75">
      <c r="A233" s="16"/>
      <c r="B233" s="15" t="s">
        <v>52</v>
      </c>
      <c r="C233" s="40">
        <v>0</v>
      </c>
    </row>
    <row r="234" spans="1:3" ht="12.75">
      <c r="A234" s="16"/>
      <c r="B234" s="15" t="s">
        <v>45</v>
      </c>
      <c r="C234" s="40">
        <v>10650</v>
      </c>
    </row>
    <row r="235" spans="1:3" ht="12.75">
      <c r="A235" s="16"/>
      <c r="B235" s="15" t="s">
        <v>48</v>
      </c>
      <c r="C235" s="40">
        <v>10000</v>
      </c>
    </row>
    <row r="236" spans="1:4" ht="12.75">
      <c r="A236" s="16"/>
      <c r="B236" s="15"/>
      <c r="C236" s="31">
        <f>SUM(C231:C235)</f>
        <v>65350</v>
      </c>
      <c r="D236" s="57">
        <v>4327430</v>
      </c>
    </row>
    <row r="237" spans="1:3" ht="13.5" thickBot="1">
      <c r="A237" s="16"/>
      <c r="B237" s="11"/>
      <c r="C237" s="40"/>
    </row>
    <row r="238" spans="1:4" ht="13.5" thickBot="1">
      <c r="A238" s="30" t="s">
        <v>34</v>
      </c>
      <c r="B238" s="15" t="s">
        <v>49</v>
      </c>
      <c r="C238" s="40">
        <v>0</v>
      </c>
      <c r="D238" s="38" t="s">
        <v>61</v>
      </c>
    </row>
    <row r="239" spans="1:3" ht="12.75">
      <c r="A239" s="16"/>
      <c r="B239" s="11"/>
      <c r="C239" s="40"/>
    </row>
    <row r="240" spans="1:3" ht="12.75">
      <c r="A240" s="16"/>
      <c r="B240" s="11"/>
      <c r="C240" s="40"/>
    </row>
    <row r="241" spans="1:3" ht="13.5" thickBot="1">
      <c r="A241" s="16"/>
      <c r="B241" s="11"/>
      <c r="C241" s="40"/>
    </row>
    <row r="242" spans="1:3" ht="13.5" thickBot="1">
      <c r="A242" s="30" t="s">
        <v>35</v>
      </c>
      <c r="B242" t="s">
        <v>47</v>
      </c>
      <c r="C242" s="40">
        <v>8000</v>
      </c>
    </row>
    <row r="243" spans="1:3" ht="12.75">
      <c r="A243" s="16"/>
      <c r="B243" s="15" t="s">
        <v>41</v>
      </c>
      <c r="C243" s="40">
        <v>10790</v>
      </c>
    </row>
    <row r="244" spans="1:4" ht="12.75">
      <c r="A244" s="16"/>
      <c r="B244" s="11"/>
      <c r="C244" s="31">
        <f>SUM(C242:C243)</f>
        <v>18790</v>
      </c>
      <c r="D244" s="32" t="s">
        <v>63</v>
      </c>
    </row>
    <row r="245" spans="1:4" ht="12.75">
      <c r="A245" s="16"/>
      <c r="B245" s="11"/>
      <c r="C245" s="40" t="s">
        <v>60</v>
      </c>
      <c r="D245" s="38" t="s">
        <v>61</v>
      </c>
    </row>
    <row r="246" spans="1:4" ht="13.5" thickBot="1">
      <c r="A246" s="16"/>
      <c r="B246" s="11"/>
      <c r="C246" s="57">
        <f>SUM(C5:C244)/2</f>
        <v>49040920</v>
      </c>
      <c r="D246" s="57">
        <v>545711620</v>
      </c>
    </row>
    <row r="247" spans="1:3" ht="13.5" thickBot="1">
      <c r="A247" s="35" t="s">
        <v>57</v>
      </c>
      <c r="B247" s="17"/>
      <c r="C247" s="40"/>
    </row>
    <row r="248" spans="1:3" ht="12.75">
      <c r="A248" s="36"/>
      <c r="C248" s="40"/>
    </row>
    <row r="249" ht="12.75">
      <c r="C249" s="40"/>
    </row>
    <row r="250" ht="12.75">
      <c r="C250" s="40"/>
    </row>
    <row r="277" ht="12.75">
      <c r="C277" s="38"/>
    </row>
    <row r="278" ht="12.75">
      <c r="C278" s="38"/>
    </row>
  </sheetData>
  <sheetProtection/>
  <hyperlinks>
    <hyperlink ref="A5" location="Index!A1" display="Index"/>
  </hyperlinks>
  <printOptions/>
  <pageMargins left="0.75" right="0.75" top="1" bottom="1" header="0.5" footer="0.5"/>
  <pageSetup horizontalDpi="300" verticalDpi="300" orientation="portrait" paperSize="9" scale="96" r:id="rId1"/>
  <ignoredErrors>
    <ignoredError sqref="C1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Lochiel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Janet Page</dc:creator>
  <cp:keywords/>
  <dc:description/>
  <cp:lastModifiedBy>Cody Knox</cp:lastModifiedBy>
  <cp:lastPrinted>2006-08-23T04:53:44Z</cp:lastPrinted>
  <dcterms:created xsi:type="dcterms:W3CDTF">2005-07-25T07:28:17Z</dcterms:created>
  <dcterms:modified xsi:type="dcterms:W3CDTF">2014-08-31T03:58:19Z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